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mukhamedkaliyev\Desktop\Общественный контроль\"/>
    </mc:Choice>
  </mc:AlternateContent>
  <bookViews>
    <workbookView xWindow="-120" yWindow="-120" windowWidth="29040" windowHeight="15840"/>
  </bookViews>
  <sheets>
    <sheet name="Приложение 1" sheetId="1" r:id="rId1"/>
    <sheet name="по ОТП и ЕНС ТРУ" sheetId="4" r:id="rId2"/>
    <sheet name="ПК и ОТП" sheetId="5" r:id="rId3"/>
    <sheet name="в разрезе ОТП" sheetId="3" r:id="rId4"/>
  </sheets>
  <externalReferences>
    <externalReference r:id="rId5"/>
  </externalReferences>
  <definedNames>
    <definedName name="_xlnm._FilterDatabase" localSheetId="3" hidden="1">'в разрезе ОТП'!$A$2:$C$34</definedName>
    <definedName name="_xlnm._FilterDatabase" localSheetId="2" hidden="1">'ПК и ОТП'!$A$2:$C$67</definedName>
    <definedName name="_xlnm._FilterDatabase" localSheetId="1" hidden="1">'по ОТП и ЕНС ТРУ'!$A$2:$D$169</definedName>
    <definedName name="_xlnm._FilterDatabase" localSheetId="0" hidden="1">'Приложение 1'!$A$5:$M$920</definedName>
    <definedName name="ЕИ" localSheetId="0">#REF!</definedName>
    <definedName name="месяц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3" l="1"/>
  <c r="C12" i="5"/>
  <c r="D35" i="4"/>
  <c r="D37" i="4"/>
  <c r="D39" i="4"/>
  <c r="D33" i="4"/>
  <c r="C52" i="5"/>
  <c r="C34" i="3"/>
  <c r="L338" i="1" l="1"/>
  <c r="L919" i="1"/>
  <c r="L918" i="1"/>
  <c r="L917" i="1"/>
  <c r="L916" i="1"/>
  <c r="L915" i="1"/>
  <c r="L914" i="1"/>
  <c r="L913" i="1"/>
  <c r="L912" i="1"/>
  <c r="L911" i="1"/>
  <c r="L910" i="1"/>
  <c r="L909" i="1"/>
  <c r="L908" i="1"/>
  <c r="K907" i="1"/>
  <c r="L906" i="1"/>
  <c r="L905" i="1"/>
  <c r="L904" i="1"/>
  <c r="L903" i="1"/>
  <c r="L902" i="1"/>
  <c r="L901" i="1"/>
  <c r="L900" i="1"/>
  <c r="L899" i="1"/>
  <c r="L898" i="1"/>
  <c r="L897" i="1"/>
  <c r="L896" i="1"/>
  <c r="L895" i="1"/>
  <c r="L894" i="1"/>
  <c r="L893" i="1"/>
  <c r="L892" i="1"/>
  <c r="L891" i="1"/>
  <c r="L890" i="1"/>
  <c r="L889" i="1"/>
  <c r="L888"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J563" i="1"/>
  <c r="L562" i="1"/>
  <c r="J562" i="1"/>
  <c r="L561" i="1"/>
  <c r="J561" i="1"/>
  <c r="L560" i="1"/>
  <c r="J560" i="1"/>
  <c r="L559" i="1"/>
  <c r="J559" i="1"/>
  <c r="L558" i="1"/>
  <c r="J558" i="1"/>
  <c r="L557" i="1"/>
  <c r="J557" i="1"/>
  <c r="L556" i="1"/>
  <c r="J556" i="1"/>
  <c r="L555" i="1"/>
  <c r="J555" i="1"/>
  <c r="L554" i="1"/>
  <c r="J554" i="1"/>
  <c r="L553" i="1"/>
  <c r="J553" i="1"/>
  <c r="L552" i="1"/>
  <c r="J552" i="1"/>
  <c r="L551" i="1"/>
  <c r="J551" i="1"/>
  <c r="L550" i="1"/>
  <c r="J550" i="1"/>
  <c r="L549" i="1"/>
  <c r="J549" i="1"/>
  <c r="L548" i="1"/>
  <c r="J548" i="1"/>
  <c r="L547" i="1"/>
  <c r="J547" i="1"/>
  <c r="L546" i="1"/>
  <c r="J546" i="1"/>
  <c r="L545" i="1"/>
  <c r="J545" i="1"/>
  <c r="L544" i="1"/>
  <c r="J544" i="1"/>
  <c r="L543" i="1"/>
  <c r="J543" i="1"/>
  <c r="L542" i="1"/>
  <c r="J542" i="1"/>
  <c r="L541" i="1"/>
  <c r="J541" i="1"/>
  <c r="L540" i="1"/>
  <c r="J540" i="1"/>
  <c r="L539" i="1"/>
  <c r="J539" i="1"/>
  <c r="L538" i="1"/>
  <c r="J538" i="1"/>
  <c r="L537" i="1"/>
  <c r="J537" i="1"/>
  <c r="L536" i="1"/>
  <c r="J536" i="1"/>
  <c r="L535" i="1"/>
  <c r="J535" i="1"/>
  <c r="L534" i="1"/>
  <c r="J534" i="1"/>
  <c r="L533" i="1"/>
  <c r="J533" i="1"/>
  <c r="L532" i="1"/>
  <c r="J532" i="1"/>
  <c r="L531" i="1"/>
  <c r="J531" i="1"/>
  <c r="L530" i="1"/>
  <c r="J530" i="1"/>
  <c r="L529" i="1"/>
  <c r="J529" i="1"/>
  <c r="L528" i="1"/>
  <c r="J528" i="1"/>
  <c r="L527" i="1"/>
  <c r="J527" i="1"/>
  <c r="L526" i="1"/>
  <c r="J526" i="1"/>
  <c r="L525" i="1"/>
  <c r="J525" i="1"/>
  <c r="L524" i="1"/>
  <c r="J524" i="1"/>
  <c r="L523" i="1"/>
  <c r="J523" i="1"/>
  <c r="L522" i="1"/>
  <c r="J522" i="1"/>
  <c r="L521" i="1"/>
  <c r="J521" i="1"/>
  <c r="L520" i="1"/>
  <c r="J520" i="1"/>
  <c r="L519" i="1"/>
  <c r="J519" i="1"/>
  <c r="L518" i="1"/>
  <c r="J518" i="1"/>
  <c r="L517" i="1"/>
  <c r="J517" i="1"/>
  <c r="L516" i="1"/>
  <c r="J516" i="1"/>
  <c r="L515" i="1"/>
  <c r="J515" i="1"/>
  <c r="L514" i="1"/>
  <c r="J514" i="1"/>
  <c r="L513" i="1"/>
  <c r="J513" i="1"/>
  <c r="L512" i="1"/>
  <c r="J512" i="1"/>
  <c r="L511" i="1"/>
  <c r="J511" i="1"/>
  <c r="L510" i="1"/>
  <c r="J510" i="1"/>
  <c r="L509" i="1"/>
  <c r="J509" i="1"/>
  <c r="L508" i="1"/>
  <c r="J508" i="1"/>
  <c r="L507" i="1"/>
  <c r="J507" i="1"/>
  <c r="L506" i="1"/>
  <c r="J506" i="1"/>
  <c r="L505" i="1"/>
  <c r="J505" i="1"/>
  <c r="L504" i="1"/>
  <c r="J504" i="1"/>
  <c r="L503" i="1"/>
  <c r="J503" i="1"/>
  <c r="L502" i="1"/>
  <c r="J502" i="1"/>
  <c r="L501" i="1"/>
  <c r="J501" i="1"/>
  <c r="L500" i="1"/>
  <c r="J500" i="1"/>
  <c r="L499" i="1"/>
  <c r="J499" i="1"/>
  <c r="L498" i="1"/>
  <c r="J498" i="1"/>
  <c r="L497" i="1"/>
  <c r="J497" i="1"/>
  <c r="L496" i="1"/>
  <c r="J496" i="1"/>
  <c r="L495" i="1"/>
  <c r="J495" i="1"/>
  <c r="L494" i="1"/>
  <c r="J494" i="1"/>
  <c r="L493" i="1"/>
  <c r="J493" i="1"/>
  <c r="L492" i="1"/>
  <c r="J492" i="1"/>
  <c r="L491" i="1"/>
  <c r="J491" i="1"/>
  <c r="L490" i="1"/>
  <c r="J490" i="1"/>
  <c r="L489" i="1"/>
  <c r="J489" i="1"/>
  <c r="L488" i="1"/>
  <c r="J488" i="1"/>
  <c r="L487" i="1"/>
  <c r="J487" i="1"/>
  <c r="L486" i="1"/>
  <c r="J486" i="1"/>
  <c r="L485" i="1"/>
  <c r="J485" i="1"/>
  <c r="L484" i="1"/>
  <c r="J484" i="1"/>
  <c r="L483" i="1"/>
  <c r="J483" i="1"/>
  <c r="L482" i="1"/>
  <c r="J482" i="1"/>
  <c r="L481" i="1"/>
  <c r="J481" i="1"/>
  <c r="L480" i="1"/>
  <c r="J480" i="1"/>
  <c r="L479" i="1"/>
  <c r="J479" i="1"/>
  <c r="L478" i="1"/>
  <c r="J478" i="1"/>
  <c r="L477" i="1"/>
  <c r="J477" i="1"/>
  <c r="L476" i="1"/>
  <c r="J476" i="1"/>
  <c r="L475" i="1"/>
  <c r="J475" i="1"/>
  <c r="L474" i="1"/>
  <c r="J474" i="1"/>
  <c r="L473" i="1"/>
  <c r="J473" i="1"/>
  <c r="L472" i="1"/>
  <c r="J472" i="1"/>
  <c r="L471" i="1"/>
  <c r="J471" i="1"/>
  <c r="L470" i="1"/>
  <c r="J470" i="1"/>
  <c r="L469" i="1"/>
  <c r="J469" i="1"/>
  <c r="L468" i="1"/>
  <c r="J468" i="1"/>
  <c r="L467" i="1"/>
  <c r="J467" i="1"/>
  <c r="L466" i="1"/>
  <c r="L465" i="1"/>
  <c r="L464" i="1"/>
  <c r="L463" i="1"/>
  <c r="L462" i="1"/>
  <c r="L461" i="1"/>
  <c r="L460" i="1"/>
  <c r="L459" i="1"/>
  <c r="L458" i="1"/>
  <c r="L457" i="1"/>
  <c r="L456" i="1"/>
  <c r="J456" i="1"/>
  <c r="L455" i="1"/>
  <c r="J455" i="1"/>
  <c r="L454" i="1"/>
  <c r="J454" i="1"/>
  <c r="L453" i="1"/>
  <c r="J453" i="1"/>
  <c r="L452" i="1"/>
  <c r="J452" i="1"/>
  <c r="L451" i="1"/>
  <c r="J451" i="1"/>
  <c r="L450" i="1"/>
  <c r="J450" i="1"/>
  <c r="L449" i="1"/>
  <c r="J449" i="1"/>
  <c r="L448" i="1"/>
  <c r="J448" i="1"/>
  <c r="L447" i="1"/>
  <c r="J447" i="1"/>
  <c r="L446" i="1"/>
  <c r="J446" i="1"/>
  <c r="L445" i="1"/>
  <c r="J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2" i="1"/>
  <c r="J362" i="1"/>
  <c r="L361" i="1"/>
  <c r="J361" i="1"/>
  <c r="H360" i="1"/>
  <c r="L360" i="1" s="1"/>
  <c r="H359" i="1"/>
  <c r="L359" i="1" s="1"/>
  <c r="L358" i="1"/>
  <c r="J358" i="1"/>
  <c r="L357" i="1"/>
  <c r="J357" i="1"/>
  <c r="L356" i="1"/>
  <c r="J356" i="1"/>
  <c r="L355" i="1"/>
  <c r="J355" i="1"/>
  <c r="L354" i="1"/>
  <c r="J354" i="1"/>
  <c r="L353" i="1"/>
  <c r="J353" i="1"/>
  <c r="L352" i="1"/>
  <c r="J352" i="1"/>
  <c r="L351" i="1"/>
  <c r="J351" i="1"/>
  <c r="L350" i="1"/>
  <c r="J350" i="1"/>
  <c r="L349" i="1"/>
  <c r="J349" i="1"/>
  <c r="L348" i="1"/>
  <c r="J348" i="1"/>
  <c r="J347" i="1"/>
  <c r="L346" i="1"/>
  <c r="J346" i="1"/>
  <c r="L345" i="1"/>
  <c r="J345" i="1"/>
  <c r="L341" i="1"/>
  <c r="J341" i="1"/>
  <c r="L340" i="1"/>
  <c r="J340" i="1"/>
  <c r="L339" i="1"/>
  <c r="J339" i="1"/>
  <c r="J338" i="1"/>
  <c r="L337" i="1"/>
  <c r="J337" i="1"/>
  <c r="L336" i="1"/>
  <c r="J336" i="1"/>
  <c r="L335" i="1"/>
  <c r="J335" i="1"/>
  <c r="L334" i="1"/>
  <c r="J334" i="1"/>
  <c r="L333" i="1"/>
  <c r="J333" i="1"/>
  <c r="L332" i="1"/>
  <c r="J332" i="1"/>
  <c r="L331" i="1"/>
  <c r="J331" i="1"/>
  <c r="L330" i="1"/>
  <c r="J330" i="1"/>
  <c r="L329" i="1"/>
  <c r="J329" i="1"/>
  <c r="L328" i="1"/>
  <c r="J328" i="1"/>
  <c r="L327" i="1"/>
  <c r="J327" i="1"/>
  <c r="L326" i="1"/>
  <c r="J326" i="1"/>
  <c r="L325" i="1"/>
  <c r="J325" i="1"/>
  <c r="L324" i="1"/>
  <c r="J324" i="1"/>
  <c r="L323" i="1"/>
  <c r="J323" i="1"/>
  <c r="L322" i="1"/>
  <c r="J322" i="1"/>
  <c r="L321" i="1"/>
  <c r="J321" i="1"/>
  <c r="L320" i="1"/>
  <c r="J320" i="1"/>
  <c r="L319" i="1"/>
  <c r="J319" i="1"/>
  <c r="L318" i="1"/>
  <c r="J318" i="1"/>
  <c r="L317" i="1"/>
  <c r="J317" i="1"/>
  <c r="L296" i="1"/>
  <c r="J296" i="1"/>
  <c r="L295" i="1"/>
  <c r="J295" i="1"/>
  <c r="L294" i="1"/>
  <c r="J294" i="1"/>
  <c r="L293" i="1"/>
  <c r="J293" i="1"/>
  <c r="L292" i="1"/>
  <c r="J292" i="1"/>
  <c r="L291" i="1"/>
  <c r="J291" i="1"/>
  <c r="L290" i="1"/>
  <c r="J290" i="1"/>
  <c r="L289" i="1"/>
  <c r="J289" i="1"/>
  <c r="L288" i="1"/>
  <c r="J288" i="1"/>
  <c r="L287" i="1"/>
  <c r="J287" i="1"/>
  <c r="L286" i="1"/>
  <c r="J286" i="1"/>
  <c r="L285" i="1"/>
  <c r="J285" i="1"/>
  <c r="L284" i="1"/>
  <c r="J284" i="1"/>
  <c r="L283" i="1"/>
  <c r="J283" i="1"/>
  <c r="L282" i="1"/>
  <c r="J282" i="1"/>
  <c r="L281" i="1"/>
  <c r="J281" i="1"/>
  <c r="L280" i="1"/>
  <c r="J280" i="1"/>
  <c r="L279" i="1"/>
  <c r="J279" i="1"/>
  <c r="L278" i="1"/>
  <c r="J278" i="1"/>
  <c r="L277" i="1"/>
  <c r="J277" i="1"/>
  <c r="L276" i="1"/>
  <c r="J276" i="1"/>
  <c r="J275" i="1"/>
  <c r="L274" i="1"/>
  <c r="J274" i="1"/>
  <c r="L273" i="1"/>
  <c r="J273" i="1"/>
  <c r="L272" i="1"/>
  <c r="J272" i="1"/>
  <c r="L271" i="1"/>
  <c r="J271" i="1"/>
  <c r="L270" i="1"/>
  <c r="J270" i="1"/>
  <c r="L269" i="1"/>
  <c r="J269" i="1"/>
  <c r="L268" i="1"/>
  <c r="J268" i="1"/>
  <c r="L267" i="1"/>
  <c r="J267" i="1"/>
  <c r="L266" i="1"/>
  <c r="J266" i="1"/>
  <c r="L265" i="1"/>
  <c r="J265" i="1"/>
  <c r="L264" i="1"/>
  <c r="J264" i="1"/>
  <c r="L263" i="1"/>
  <c r="J263" i="1"/>
  <c r="L262" i="1"/>
  <c r="J262" i="1"/>
  <c r="L261" i="1"/>
  <c r="J261" i="1"/>
  <c r="L260" i="1"/>
  <c r="J260" i="1"/>
  <c r="L259" i="1"/>
  <c r="J259" i="1"/>
  <c r="L258" i="1"/>
  <c r="J258" i="1"/>
  <c r="L257" i="1"/>
  <c r="J257" i="1"/>
  <c r="L256" i="1"/>
  <c r="J256" i="1"/>
  <c r="L255" i="1"/>
  <c r="J255" i="1"/>
  <c r="L254" i="1"/>
  <c r="J254" i="1"/>
  <c r="L253" i="1"/>
  <c r="J253" i="1"/>
  <c r="L252" i="1"/>
  <c r="J252" i="1"/>
  <c r="L251" i="1"/>
  <c r="J251" i="1"/>
  <c r="L250" i="1"/>
  <c r="J250" i="1"/>
  <c r="L249" i="1"/>
  <c r="J249" i="1"/>
  <c r="L248" i="1"/>
  <c r="J248" i="1"/>
  <c r="L247" i="1"/>
  <c r="J247" i="1"/>
  <c r="L246" i="1"/>
  <c r="J246" i="1"/>
  <c r="L245" i="1"/>
  <c r="J245" i="1"/>
  <c r="L244" i="1"/>
  <c r="J244" i="1"/>
  <c r="L243" i="1"/>
  <c r="J243" i="1"/>
  <c r="L242" i="1"/>
  <c r="J242" i="1"/>
  <c r="M241" i="1"/>
  <c r="L241" i="1"/>
  <c r="J241" i="1"/>
  <c r="M240" i="1"/>
  <c r="L240" i="1"/>
  <c r="J240" i="1"/>
  <c r="L239" i="1"/>
  <c r="J239" i="1"/>
  <c r="L238" i="1"/>
  <c r="J238" i="1"/>
  <c r="L237" i="1"/>
  <c r="J237" i="1"/>
  <c r="L236" i="1"/>
  <c r="J236" i="1"/>
  <c r="L235" i="1"/>
  <c r="J235" i="1"/>
  <c r="L234" i="1"/>
  <c r="J234" i="1"/>
  <c r="L233" i="1"/>
  <c r="J233" i="1"/>
  <c r="L232" i="1"/>
  <c r="J232" i="1"/>
  <c r="L231" i="1"/>
  <c r="J231" i="1"/>
  <c r="L227" i="1"/>
  <c r="J227" i="1"/>
  <c r="L226" i="1"/>
  <c r="J226" i="1"/>
  <c r="L225" i="1"/>
  <c r="J225" i="1"/>
  <c r="L223" i="1"/>
  <c r="J223" i="1"/>
  <c r="L222" i="1"/>
  <c r="J222" i="1"/>
  <c r="L221" i="1"/>
  <c r="J221" i="1"/>
  <c r="L220" i="1"/>
  <c r="J220" i="1"/>
  <c r="L219" i="1"/>
  <c r="J219" i="1"/>
  <c r="L218" i="1"/>
  <c r="J218" i="1"/>
  <c r="L217" i="1"/>
  <c r="J217" i="1"/>
  <c r="L216" i="1"/>
  <c r="J216" i="1"/>
  <c r="L215" i="1"/>
  <c r="J215" i="1"/>
  <c r="L214" i="1"/>
  <c r="J214" i="1"/>
  <c r="L213" i="1"/>
  <c r="J213" i="1"/>
  <c r="L212" i="1"/>
  <c r="J212" i="1"/>
  <c r="L211" i="1"/>
  <c r="J211" i="1"/>
  <c r="L210" i="1"/>
  <c r="J210" i="1"/>
  <c r="L209" i="1"/>
  <c r="J209" i="1"/>
  <c r="L208" i="1"/>
  <c r="J208" i="1"/>
  <c r="L207" i="1"/>
  <c r="J207" i="1"/>
  <c r="L206" i="1"/>
  <c r="J206" i="1"/>
  <c r="L205" i="1"/>
  <c r="J205" i="1"/>
  <c r="L204" i="1"/>
  <c r="J204" i="1"/>
  <c r="L203" i="1"/>
  <c r="J203" i="1"/>
  <c r="L202" i="1"/>
  <c r="J202" i="1"/>
  <c r="L201" i="1"/>
  <c r="J201" i="1"/>
  <c r="L200" i="1"/>
  <c r="J200" i="1"/>
  <c r="L199" i="1"/>
  <c r="J199" i="1"/>
  <c r="L198" i="1"/>
  <c r="J198" i="1"/>
  <c r="L197" i="1"/>
  <c r="J197" i="1"/>
  <c r="L196" i="1"/>
  <c r="J196" i="1"/>
  <c r="L195" i="1"/>
  <c r="J195" i="1"/>
  <c r="L194" i="1"/>
  <c r="J194" i="1"/>
  <c r="L193" i="1"/>
  <c r="J193" i="1"/>
  <c r="L192" i="1"/>
  <c r="J192" i="1"/>
  <c r="L191" i="1"/>
  <c r="J191" i="1"/>
  <c r="L190" i="1"/>
  <c r="J190" i="1"/>
  <c r="L189" i="1"/>
  <c r="J189" i="1"/>
  <c r="L188" i="1"/>
  <c r="J188" i="1"/>
  <c r="L187" i="1"/>
  <c r="J187" i="1"/>
  <c r="L186" i="1"/>
  <c r="J186" i="1"/>
  <c r="L185" i="1"/>
  <c r="J185" i="1"/>
  <c r="L184" i="1"/>
  <c r="J184" i="1"/>
  <c r="L183" i="1"/>
  <c r="J183" i="1"/>
  <c r="L182" i="1"/>
  <c r="J182" i="1"/>
  <c r="L181" i="1"/>
  <c r="J181" i="1"/>
  <c r="L180" i="1"/>
  <c r="J180" i="1"/>
  <c r="L179" i="1"/>
  <c r="J179" i="1"/>
  <c r="L178" i="1"/>
  <c r="J178" i="1"/>
  <c r="L177" i="1"/>
  <c r="J177" i="1"/>
  <c r="L176" i="1"/>
  <c r="J176" i="1"/>
  <c r="L175" i="1"/>
  <c r="J175" i="1"/>
  <c r="L174" i="1"/>
  <c r="J174" i="1"/>
  <c r="L173" i="1"/>
  <c r="J173" i="1"/>
  <c r="L172" i="1"/>
  <c r="J172" i="1"/>
  <c r="L171" i="1"/>
  <c r="J171" i="1"/>
  <c r="L170" i="1"/>
  <c r="J170" i="1"/>
  <c r="L169" i="1"/>
  <c r="J169" i="1"/>
  <c r="L168" i="1"/>
  <c r="J168" i="1"/>
  <c r="L167" i="1"/>
  <c r="J167" i="1"/>
  <c r="L166" i="1"/>
  <c r="J166" i="1"/>
  <c r="L165" i="1"/>
  <c r="J165" i="1"/>
  <c r="L164" i="1"/>
  <c r="J164" i="1"/>
  <c r="L163" i="1"/>
  <c r="J163" i="1"/>
  <c r="L162" i="1"/>
  <c r="J162" i="1"/>
  <c r="L161" i="1"/>
  <c r="J161" i="1"/>
  <c r="L160" i="1"/>
  <c r="J160" i="1"/>
  <c r="L159" i="1"/>
  <c r="J159" i="1"/>
  <c r="L158" i="1"/>
  <c r="J158" i="1"/>
  <c r="L157" i="1"/>
  <c r="J157" i="1"/>
  <c r="L156" i="1"/>
  <c r="J156" i="1"/>
  <c r="L155" i="1"/>
  <c r="J155" i="1"/>
  <c r="L154" i="1"/>
  <c r="J154" i="1"/>
  <c r="L153" i="1"/>
  <c r="J153" i="1"/>
  <c r="L152" i="1"/>
  <c r="J152" i="1"/>
  <c r="L151" i="1"/>
  <c r="J151" i="1"/>
  <c r="L150" i="1"/>
  <c r="J150" i="1"/>
  <c r="L149" i="1"/>
  <c r="J149" i="1"/>
  <c r="L148" i="1"/>
  <c r="J148" i="1"/>
  <c r="L147" i="1"/>
  <c r="J147" i="1"/>
  <c r="L146" i="1"/>
  <c r="J146" i="1"/>
  <c r="L145" i="1"/>
  <c r="J145" i="1"/>
  <c r="L144" i="1"/>
  <c r="J144" i="1"/>
  <c r="L143" i="1"/>
  <c r="J143" i="1"/>
  <c r="L142" i="1"/>
  <c r="J142" i="1"/>
  <c r="L141" i="1"/>
  <c r="J141" i="1"/>
  <c r="L140" i="1"/>
  <c r="J140" i="1"/>
  <c r="L139" i="1"/>
  <c r="J139" i="1"/>
  <c r="L138" i="1"/>
  <c r="J138" i="1"/>
  <c r="L137" i="1"/>
  <c r="J137" i="1"/>
  <c r="L136" i="1"/>
  <c r="J136" i="1"/>
  <c r="L135" i="1"/>
  <c r="J135" i="1"/>
  <c r="L134" i="1"/>
  <c r="J134" i="1"/>
  <c r="L133" i="1"/>
  <c r="J133" i="1"/>
  <c r="L132" i="1"/>
  <c r="J132" i="1"/>
  <c r="L131" i="1"/>
  <c r="J131" i="1"/>
  <c r="L130" i="1"/>
  <c r="J130" i="1"/>
  <c r="L129" i="1"/>
  <c r="J129" i="1"/>
  <c r="L128" i="1"/>
  <c r="J128" i="1"/>
  <c r="L127" i="1"/>
  <c r="J127" i="1"/>
  <c r="L126" i="1"/>
  <c r="J126" i="1"/>
  <c r="L125" i="1"/>
  <c r="L124" i="1"/>
  <c r="L123" i="1"/>
  <c r="L122" i="1"/>
  <c r="L121" i="1"/>
  <c r="L120" i="1"/>
  <c r="L119" i="1"/>
  <c r="L118" i="1"/>
  <c r="L117" i="1"/>
  <c r="L116" i="1"/>
  <c r="L115" i="1"/>
  <c r="L114" i="1"/>
  <c r="L113" i="1"/>
  <c r="L112" i="1"/>
  <c r="J111" i="1"/>
  <c r="J110" i="1"/>
  <c r="J109" i="1"/>
  <c r="J108" i="1"/>
  <c r="M107" i="1"/>
  <c r="L107" i="1"/>
  <c r="J107" i="1"/>
  <c r="M106" i="1"/>
  <c r="L106" i="1"/>
  <c r="J106" i="1"/>
  <c r="M105" i="1"/>
  <c r="L105" i="1"/>
  <c r="J105" i="1"/>
  <c r="M104" i="1"/>
  <c r="L104" i="1"/>
  <c r="J104" i="1"/>
  <c r="M103" i="1"/>
  <c r="L103" i="1"/>
  <c r="J103" i="1"/>
  <c r="M102" i="1"/>
  <c r="L102" i="1"/>
  <c r="J102" i="1"/>
  <c r="M101" i="1"/>
  <c r="L101" i="1"/>
  <c r="J101" i="1"/>
  <c r="M100" i="1"/>
  <c r="L100" i="1"/>
  <c r="J100" i="1"/>
  <c r="M99" i="1"/>
  <c r="L99" i="1"/>
  <c r="J99" i="1"/>
  <c r="M98" i="1"/>
  <c r="L98" i="1"/>
  <c r="J98" i="1"/>
  <c r="M97" i="1"/>
  <c r="L97" i="1"/>
  <c r="J97" i="1"/>
  <c r="L96" i="1"/>
  <c r="J96" i="1"/>
  <c r="L95" i="1"/>
  <c r="J95" i="1"/>
  <c r="L94" i="1"/>
  <c r="J94" i="1"/>
  <c r="L93" i="1"/>
  <c r="J93" i="1"/>
  <c r="L92" i="1"/>
  <c r="J92" i="1"/>
  <c r="L91" i="1"/>
  <c r="J91" i="1"/>
  <c r="L90" i="1"/>
  <c r="J90" i="1"/>
  <c r="L89" i="1"/>
  <c r="J89" i="1"/>
  <c r="L88" i="1"/>
  <c r="J88" i="1"/>
  <c r="L87" i="1"/>
  <c r="J87" i="1"/>
  <c r="L86" i="1"/>
  <c r="J86" i="1"/>
  <c r="L85" i="1"/>
  <c r="J85" i="1"/>
  <c r="L84" i="1"/>
  <c r="J84" i="1"/>
  <c r="L83" i="1"/>
  <c r="J83" i="1"/>
  <c r="L82" i="1"/>
  <c r="J82" i="1"/>
  <c r="L81" i="1"/>
  <c r="J81" i="1"/>
  <c r="L80" i="1"/>
  <c r="J80" i="1"/>
  <c r="L79" i="1"/>
  <c r="J79" i="1"/>
  <c r="L78" i="1"/>
  <c r="J78" i="1"/>
  <c r="L77" i="1"/>
  <c r="J77" i="1"/>
  <c r="L76" i="1"/>
  <c r="J76" i="1"/>
  <c r="L75" i="1"/>
  <c r="J75" i="1"/>
  <c r="L74" i="1"/>
  <c r="L73" i="1"/>
  <c r="L72" i="1"/>
  <c r="L71" i="1"/>
  <c r="J71" i="1"/>
  <c r="L70" i="1"/>
  <c r="J70" i="1"/>
  <c r="L69" i="1"/>
  <c r="J69" i="1"/>
  <c r="L68" i="1"/>
  <c r="J68" i="1"/>
  <c r="L67" i="1"/>
  <c r="J67" i="1"/>
  <c r="L66" i="1"/>
  <c r="J66" i="1"/>
  <c r="L65" i="1"/>
  <c r="J65" i="1"/>
  <c r="L64" i="1"/>
  <c r="J64" i="1"/>
  <c r="L63" i="1"/>
  <c r="J63" i="1"/>
  <c r="L62" i="1"/>
  <c r="J62" i="1"/>
  <c r="L61" i="1"/>
  <c r="J61" i="1"/>
  <c r="L60" i="1"/>
  <c r="J60" i="1"/>
  <c r="L59" i="1"/>
  <c r="J59" i="1"/>
  <c r="L58" i="1"/>
  <c r="J58" i="1"/>
  <c r="L57" i="1"/>
  <c r="J57" i="1"/>
  <c r="L56" i="1"/>
  <c r="J56" i="1"/>
  <c r="L55" i="1"/>
  <c r="J55" i="1"/>
  <c r="L54" i="1"/>
  <c r="J54" i="1"/>
  <c r="L53" i="1"/>
  <c r="J53" i="1"/>
  <c r="L52" i="1"/>
  <c r="J52" i="1"/>
  <c r="L51" i="1"/>
  <c r="J51" i="1"/>
  <c r="L50" i="1"/>
  <c r="J50" i="1"/>
  <c r="L49" i="1"/>
  <c r="J49" i="1"/>
  <c r="L48" i="1"/>
  <c r="J48" i="1"/>
  <c r="L47" i="1"/>
  <c r="J47" i="1"/>
  <c r="L46" i="1"/>
  <c r="J46" i="1"/>
  <c r="L45" i="1"/>
  <c r="J45" i="1"/>
  <c r="L44" i="1"/>
  <c r="J44" i="1"/>
  <c r="L43" i="1"/>
  <c r="J43" i="1"/>
  <c r="L42" i="1"/>
  <c r="J42" i="1"/>
  <c r="L41" i="1"/>
  <c r="J41" i="1"/>
  <c r="L40" i="1"/>
  <c r="J40" i="1"/>
  <c r="L39" i="1"/>
  <c r="J39" i="1"/>
  <c r="L38" i="1"/>
  <c r="J38" i="1"/>
  <c r="L37" i="1"/>
  <c r="J37" i="1"/>
  <c r="L36" i="1"/>
  <c r="J36" i="1"/>
  <c r="L35" i="1"/>
  <c r="J35" i="1"/>
  <c r="L34" i="1"/>
  <c r="J34" i="1"/>
  <c r="L33" i="1"/>
  <c r="J33" i="1"/>
  <c r="L32" i="1"/>
  <c r="J32" i="1"/>
  <c r="L31" i="1"/>
  <c r="J31" i="1"/>
  <c r="L30" i="1"/>
  <c r="J30" i="1"/>
  <c r="L29" i="1"/>
  <c r="J29" i="1"/>
  <c r="L28" i="1"/>
  <c r="J28" i="1"/>
  <c r="L27" i="1"/>
  <c r="J27" i="1"/>
  <c r="L26" i="1"/>
  <c r="J26" i="1"/>
  <c r="L25" i="1"/>
  <c r="J25" i="1"/>
  <c r="L24" i="1"/>
  <c r="J24" i="1"/>
  <c r="L23" i="1"/>
  <c r="J23" i="1"/>
  <c r="L22" i="1"/>
  <c r="J22" i="1"/>
  <c r="L21" i="1"/>
  <c r="J21" i="1"/>
  <c r="L20" i="1"/>
  <c r="J20" i="1"/>
  <c r="L19" i="1"/>
  <c r="J19" i="1"/>
  <c r="L18" i="1"/>
  <c r="J18" i="1"/>
  <c r="L17" i="1"/>
  <c r="J17" i="1"/>
  <c r="L16" i="1"/>
  <c r="J16" i="1"/>
  <c r="L15" i="1"/>
  <c r="J15" i="1"/>
  <c r="L14" i="1"/>
  <c r="J14" i="1"/>
  <c r="L13" i="1"/>
  <c r="J13" i="1"/>
  <c r="L12" i="1"/>
  <c r="J12" i="1"/>
  <c r="L11" i="1"/>
  <c r="J11" i="1"/>
  <c r="L10" i="1"/>
  <c r="J10" i="1"/>
  <c r="L9" i="1"/>
  <c r="J9" i="1"/>
  <c r="L8" i="1"/>
  <c r="J8" i="1"/>
  <c r="L7" i="1"/>
  <c r="J7" i="1"/>
  <c r="L6" i="1"/>
  <c r="J6" i="1"/>
  <c r="J359" i="1" l="1"/>
  <c r="J360" i="1"/>
  <c r="L907" i="1"/>
  <c r="L920" i="1" l="1"/>
</calcChain>
</file>

<file path=xl/sharedStrings.xml><?xml version="1.0" encoding="utf-8"?>
<sst xmlns="http://schemas.openxmlformats.org/spreadsheetml/2006/main" count="6804" uniqueCount="480">
  <si>
    <t>№п/п</t>
  </si>
  <si>
    <t>Наименование ПК</t>
  </si>
  <si>
    <t>Наименование ДЗО</t>
  </si>
  <si>
    <t>Код ЕНС ТРУ</t>
  </si>
  <si>
    <t>Наименование товара</t>
  </si>
  <si>
    <t>Техописание</t>
  </si>
  <si>
    <t>Ед.изм</t>
  </si>
  <si>
    <t>Объем (кол-во, ед.) за 2023г по договору</t>
  </si>
  <si>
    <t>Маркетинговая цена по Плану закупок на 2023г. (без НДС), тенге</t>
  </si>
  <si>
    <t>Сумма без НДС по Плану закупок (гр.10*гр.13)</t>
  </si>
  <si>
    <t>Фактическая цена за ед., по результатам ЗКС в 2023г.</t>
  </si>
  <si>
    <t>Сумма по договору, тенге</t>
  </si>
  <si>
    <t>Поставщик</t>
  </si>
  <si>
    <t>АО "НК "Qazaqgaz"</t>
  </si>
  <si>
    <t>АО «НК «Qazaqgaz»</t>
  </si>
  <si>
    <t>141211.290.000022</t>
  </si>
  <si>
    <t>мужской, для защиты от пониженных температур, из ткани</t>
  </si>
  <si>
    <t>Комплект</t>
  </si>
  <si>
    <t>ИП "Баязит" Турсунханова Д.Б.</t>
  </si>
  <si>
    <t>141211.290.000016</t>
  </si>
  <si>
    <t>мужской, для защиты от общих производственных загрязнений и механических воздействий, из ткани</t>
  </si>
  <si>
    <t>АО "КазТрансГаз Аймак"</t>
  </si>
  <si>
    <t>141211.290.000004</t>
  </si>
  <si>
    <t>Костюм мужской, для защиты от искр и брызг расплавленного металла, из ткани</t>
  </si>
  <si>
    <t>Прочее:Костюм (комплект) сварщика со спилковыми вставками летний</t>
  </si>
  <si>
    <t>Костюм мужской, для защиты от общих производственных загрязнений и механических воздействий, из ткани</t>
  </si>
  <si>
    <t>Прочее:Костюм cостоит из куртки и полукомбинезона</t>
  </si>
  <si>
    <t>Костюм мужской, для защиты от пониженных температур, из ткани</t>
  </si>
  <si>
    <t>Прочее:Костюм зимний состоит из куртки и полукомбинезона</t>
  </si>
  <si>
    <t>141230.190.000000</t>
  </si>
  <si>
    <t>Жилет мужской, сигнальный, из ткани</t>
  </si>
  <si>
    <t>Прочее:Жилет сигнальный повышенной видимости</t>
  </si>
  <si>
    <t>Штука</t>
  </si>
  <si>
    <t>ТОО "КазТранГаз Өнімдері"</t>
  </si>
  <si>
    <t>Летний костюм для защиты от общих производственных загрязнений и механических воздействий</t>
  </si>
  <si>
    <t xml:space="preserve">ТОО  "АХБК" (Алматинский хлопчатобумажный комбинат)" </t>
  </si>
  <si>
    <t>Зимний костюм для защиты от пониженных температур</t>
  </si>
  <si>
    <t>ТОО "Разведка и добыча QazaqGaz"</t>
  </si>
  <si>
    <t xml:space="preserve">Костюм мужской </t>
  </si>
  <si>
    <t>Костюм мужской огнестойкий (летний)/куртка, полукомбинезон</t>
  </si>
  <si>
    <t>АО "Интергаз Центральная Азия"</t>
  </si>
  <si>
    <t>Костюм</t>
  </si>
  <si>
    <t xml:space="preserve">Общие характеристики:Костюм сварщика летний </t>
  </si>
  <si>
    <t xml:space="preserve">Общие характеристики:Костюм сварщика зимний </t>
  </si>
  <si>
    <t>АО "НК "QazaqGaz"</t>
  </si>
  <si>
    <t xml:space="preserve">Общие характеристики:Костюм огнестойкий летний </t>
  </si>
  <si>
    <t xml:space="preserve">Общие характеристики:Костюм огнестойкий зимний </t>
  </si>
  <si>
    <t>142010.990.010000</t>
  </si>
  <si>
    <t>Рукавицы</t>
  </si>
  <si>
    <t xml:space="preserve">Общие характеристики:Рукавицы меховые </t>
  </si>
  <si>
    <t>Пара</t>
  </si>
  <si>
    <t>ИП AL TRADE</t>
  </si>
  <si>
    <t>329911.300.010003</t>
  </si>
  <si>
    <t>Перчатки</t>
  </si>
  <si>
    <t xml:space="preserve">Общие характеристики:Перчатки спилковые комбинированные </t>
  </si>
  <si>
    <t xml:space="preserve">АО "Samruk-Kazyna Construction" </t>
  </si>
  <si>
    <t>ТОО "DALATEX"</t>
  </si>
  <si>
    <t>ТОО "Самрук-Казына Девелопмент"</t>
  </si>
  <si>
    <t>АО НК "КазМунайГаз"</t>
  </si>
  <si>
    <t>ТОО "Казахойл Актобе"</t>
  </si>
  <si>
    <t>Костюм летний</t>
  </si>
  <si>
    <t>штука</t>
  </si>
  <si>
    <t>ТОО "Инвестиционный дом "IVM"</t>
  </si>
  <si>
    <t>Костюм зимний</t>
  </si>
  <si>
    <t>141932.350.000010</t>
  </si>
  <si>
    <t>Комбинезон</t>
  </si>
  <si>
    <t>универсальный, для защиты от химических веществ, одноразовый</t>
  </si>
  <si>
    <t>ТОО "ADAL KYZMET GROUP"</t>
  </si>
  <si>
    <t>ТОО "Казахтуркмунай"</t>
  </si>
  <si>
    <t>Костюм мужской</t>
  </si>
  <si>
    <t>комплект</t>
  </si>
  <si>
    <t>ТОО "Жанарыс"</t>
  </si>
  <si>
    <t xml:space="preserve">Костюм мужской, для защиты от искр и брызг расплавленного металла, из ткани. </t>
  </si>
  <si>
    <t>Костюм мужской, для защиты от искр и брызг расплавленного металла, из ткани. Зимний.</t>
  </si>
  <si>
    <t>Костюм мужской, для защиты от искр и брызг расплавленного металла, из ткани. Летний.</t>
  </si>
  <si>
    <t>141211.290.000015</t>
  </si>
  <si>
    <t>Костюм мужской, для защиты от нефти и нефтепродуктов, из ткани</t>
  </si>
  <si>
    <t>141942.700.000001</t>
  </si>
  <si>
    <t>Бейсболка</t>
  </si>
  <si>
    <t>шт</t>
  </si>
  <si>
    <t>Комбинезон универсальный, для защиты от химических веществ, одноразовый</t>
  </si>
  <si>
    <t>Футболка</t>
  </si>
  <si>
    <t>ТОО "КМГ Инжиниринг" Атырауский филиал</t>
  </si>
  <si>
    <t xml:space="preserve">костюм ИТР (летний) </t>
  </si>
  <si>
    <t>мужской, для защиты от общих производственных загрязнений и механических воздействий, из ткани (лето)</t>
  </si>
  <si>
    <t xml:space="preserve">костюм ИТР (зимний) </t>
  </si>
  <si>
    <t xml:space="preserve">мужской, для защиты от общих производственных загрязнений и механических воздействий, из ткани (зима) </t>
  </si>
  <si>
    <t>АО "Каражанбасмунай"</t>
  </si>
  <si>
    <t xml:space="preserve">ТОО "DALATEX" </t>
  </si>
  <si>
    <t>ТОО "КазМунайГаз-Аэро"</t>
  </si>
  <si>
    <t>мужской, для защиты от нефти и нефтепродуктов, из ткани</t>
  </si>
  <si>
    <t>ТОО "Special Gear Kazakhstan"</t>
  </si>
  <si>
    <t>ТОО "Урихтау Оперейтиг"</t>
  </si>
  <si>
    <t>141922.190.000022</t>
  </si>
  <si>
    <t>Плащ</t>
  </si>
  <si>
    <t>мужской, для защиты от воды, из ткани</t>
  </si>
  <si>
    <t xml:space="preserve">Штука </t>
  </si>
  <si>
    <t>ТОО "Уральская швейная фабрика "Диана"</t>
  </si>
  <si>
    <t>ТОО "СП "Казгермунай"</t>
  </si>
  <si>
    <t>141211.290.000021</t>
  </si>
  <si>
    <t>костюм летний ДОТ.ТБиОС</t>
  </si>
  <si>
    <t xml:space="preserve">Спецодежда летняя: Комплект состоит из куртки, полукомбинезона, Куртка укороченная. Полукомбинзон со съемной грудкой.  </t>
  </si>
  <si>
    <t>костюм летний СБ</t>
  </si>
  <si>
    <t>костюм зимний для Руководства</t>
  </si>
  <si>
    <t>Спецодежда зимняя: Комплект зимний состоит из основной куртки с капюшоном, полукомбинезона и внутренней съемной курткой.</t>
  </si>
  <si>
    <t>костюм зимний летний СБ</t>
  </si>
  <si>
    <t>костюм зимний для работников</t>
  </si>
  <si>
    <t>костюм зимний ДОТ.ТБиОС</t>
  </si>
  <si>
    <t>костюм летний для работников</t>
  </si>
  <si>
    <t>костюм летний ИТР</t>
  </si>
  <si>
    <t>костюм летний для Руководства</t>
  </si>
  <si>
    <t>костюм зимний ИТР</t>
  </si>
  <si>
    <t>141211.390.000006</t>
  </si>
  <si>
    <t>Куртка осень</t>
  </si>
  <si>
    <t>Куртка осенняя с флисовой подкладкой, водонепроницаемая теплая</t>
  </si>
  <si>
    <t>ТОО "КМГ Инжиниринг"</t>
  </si>
  <si>
    <t xml:space="preserve">Костюм  </t>
  </si>
  <si>
    <t>Летний костюм состоящий из куртки и полукомбинезона</t>
  </si>
  <si>
    <t>141211.290.00001</t>
  </si>
  <si>
    <t>Зимний костюм, состоящий из куртки и комбинезона</t>
  </si>
  <si>
    <t>ТОО "Oil Construction Company"</t>
  </si>
  <si>
    <t xml:space="preserve">Летняя спецодежда для  ИТР из смесовой ткани </t>
  </si>
  <si>
    <t xml:space="preserve">Летняя спецодежда для  рабочих из смесовой ткани </t>
  </si>
  <si>
    <t xml:space="preserve">Летняя спецодежда для рабочих из огнестойкой ткани </t>
  </si>
  <si>
    <t>мужской, для защиты от повышенных температур, из ткани</t>
  </si>
  <si>
    <t xml:space="preserve">Зимняя спецодежда  для рабочих из огнестойкой ткани </t>
  </si>
  <si>
    <t>Зимняя спецодежда  для ИТР из смесовой ткани</t>
  </si>
  <si>
    <t>ТОО "СП "CASPI BITUM"</t>
  </si>
  <si>
    <t>Летняя спецодежда для административно-управленческого персонала (АУП  жен.)</t>
  </si>
  <si>
    <t>Летняя спецодежда для производственного персонала (ПП жен.)</t>
  </si>
  <si>
    <t>Летняя спецодежда для административно-управленческого персовала (АУП)</t>
  </si>
  <si>
    <t>Летняя спецодежда для производственного персонала (ПП)</t>
  </si>
  <si>
    <t>Зимняя спецодежда для административно-управленческого персонала (АУП жен)</t>
  </si>
  <si>
    <t>Зимняя спецодежда для производственного персонала (ПП  жен)</t>
  </si>
  <si>
    <t>Зимняя спецодежда для административно-управленческого персовала (АУП)</t>
  </si>
  <si>
    <t>Зимняя спецодежда для производственного персонала (ПП)</t>
  </si>
  <si>
    <t>ТОО KPI Inc.</t>
  </si>
  <si>
    <t>костюм летний</t>
  </si>
  <si>
    <t>костюм зимний</t>
  </si>
  <si>
    <t>141922.190.000027</t>
  </si>
  <si>
    <t>футболка</t>
  </si>
  <si>
    <t>мужская, из ткани</t>
  </si>
  <si>
    <t>сигнальный жилет</t>
  </si>
  <si>
    <t>мужской, сигнальный, из ткани</t>
  </si>
  <si>
    <t>TOO "KMG EP-Catering"</t>
  </si>
  <si>
    <t>141221.290.000011</t>
  </si>
  <si>
    <t xml:space="preserve">костюм </t>
  </si>
  <si>
    <t>Описание:Костюм (для уборщицы, кухонного рабочего, мойщика посуды). Костюм женский (куртка, брюки). Ткань-Панацея , поверхностная Куртка белая с рукавами 3 четверти, однобортная, с логотипом, брюки-однотонные. Цвет бирюза. Логотип компании вышивка.</t>
  </si>
  <si>
    <t>Описание:Куртка и брюки, костюм женский для повара 5 разряда. Куртка из ткани смесовая ТС, поверхностная, водо-жироотталкивающая. Брюки из ткани ТЕМП смесовая. Куртка с логотипом компании двубортная, белая с красной  окантовкой,  на рукаве карман. Брюки в мелкую черно-белую клетку. Логотип компании на куртке вышивка.</t>
  </si>
  <si>
    <t>Описание:Застежка ценртальная, на молнии,закрытая планкой с потайными кнопками для предотвращения контакта фурнитуры с оборудованием, вставки из ячеистого трикотажного полотна, под проймами,для улучшения вентиляции, регулировка на кнопках по низу куртки и рукавов. Ткань: хлопок-97%, спандекс-3 %, 260 г/м² . Цвет: бежевый с черным. Логотип компании вышивка, с левой стороны на передней  полочке, размер 10х2,5см. Брюки: ткань хлопок-97%, спандекс-3 %, 260 г/м², усилительные накладки наколенники, цвет бежевый с черным.</t>
  </si>
  <si>
    <t>Описание:Куртка и брюки, костюм женский для повара, пекаря и обвальщика. Куртка из ткани смесовая ТС, поверхностная, водо-жироотталкивающая. Куртка с логотипом компании двубортная, белая с синей  окантовкой,  на рукаве карман. Брюки в мелкую черно-белую клетку. Логотип компании на куртке вышивка.</t>
  </si>
  <si>
    <t>Описание:Для защиты от общих производственных загрязнений и механических воздействий, мужской, из хлопчатобумажной ткани с химическими волокнами.</t>
  </si>
  <si>
    <t>ТОО "Өнерпаз"</t>
  </si>
  <si>
    <t xml:space="preserve">ТОО "KMG Barlau" </t>
  </si>
  <si>
    <t>мужской, для защиты от повышенных температур, из ткани (летний)</t>
  </si>
  <si>
    <t>К-т</t>
  </si>
  <si>
    <t>мужской, для защиты от пониженных температур, из ткани (зимний)</t>
  </si>
  <si>
    <t>Футболка мужская, из ткани</t>
  </si>
  <si>
    <t>АО "НК "КазМунайГаз"</t>
  </si>
  <si>
    <t xml:space="preserve">мужской, для защиты от общих производственных загрязнений и механических воздействий, из ткани	</t>
  </si>
  <si>
    <t xml:space="preserve">мужской, для защиты от пониженных температур, из ткани	</t>
  </si>
  <si>
    <t>ТОО "KMG-Security"</t>
  </si>
  <si>
    <t>141211.290.000029</t>
  </si>
  <si>
    <t>мужской, для сферы обслуживания, из ткани</t>
  </si>
  <si>
    <t>141922.190.000017</t>
  </si>
  <si>
    <t>Рубашка</t>
  </si>
  <si>
    <t>Прочие характеристики:Белая с длинным рукавом</t>
  </si>
  <si>
    <t>Прочие характеристики:Белая с коротким рукавом</t>
  </si>
  <si>
    <t>Прочие характеристики:Голубая с длинным рукавом</t>
  </si>
  <si>
    <t>Прочие характеристики:Голубая с коротким рукавом</t>
  </si>
  <si>
    <t>ТОО "Урал Ойл энд Газ"</t>
  </si>
  <si>
    <t>Комбинезон химзащитный</t>
  </si>
  <si>
    <t xml:space="preserve"> комбинезон химзащитный, белого цвета,  одноразовый химстойкий для защиты от загрязнения с капюшоном</t>
  </si>
  <si>
    <t>Куртка зимняя</t>
  </si>
  <si>
    <t>141212.590.000004</t>
  </si>
  <si>
    <t>Комбинезон летний</t>
  </si>
  <si>
    <t>для выполнения технологических операций с технологическим оборудованием и инструментом в условиях воздействия повышенных температур</t>
  </si>
  <si>
    <t>Комбинезон зимний</t>
  </si>
  <si>
    <t>для выполнения технологических операций с технологическим оборудованием и инструментом в условиях воздействия пониженных температур,</t>
  </si>
  <si>
    <t>ТОО "Казахский газоперерабатывающий завод"</t>
  </si>
  <si>
    <t>141211.210.000013</t>
  </si>
  <si>
    <t>Костюм для ИТР летний</t>
  </si>
  <si>
    <t>Для защиты от повышенных температур, мужской, из хлопчатобумажной ткани.</t>
  </si>
  <si>
    <t>компл.</t>
  </si>
  <si>
    <t>Костюм для рабочих летний</t>
  </si>
  <si>
    <t>ТОО "Магистральный Водовод"</t>
  </si>
  <si>
    <t>ТОО "Карат"</t>
  </si>
  <si>
    <t>Жилет</t>
  </si>
  <si>
    <t>шт.</t>
  </si>
  <si>
    <t>141421.900.000001</t>
  </si>
  <si>
    <t>мужская, повседневная, из ткани</t>
  </si>
  <si>
    <t>мужской, для защиты от искр и брызг расплавленного металла, из ткани</t>
  </si>
  <si>
    <t>к-т</t>
  </si>
  <si>
    <t>ТОО "Zhamal-ai LTD"</t>
  </si>
  <si>
    <t>ТОО "Управление по добыче и транспортировке воды"</t>
  </si>
  <si>
    <t xml:space="preserve">Костюм
</t>
  </si>
  <si>
    <t>ТОО "АЗУРИТ" - промышленно-торговая фирма</t>
  </si>
  <si>
    <t>ТОО "КМГ Инжиниринг "КазНИПИмунайгаз"</t>
  </si>
  <si>
    <t>Летний костюм</t>
  </si>
  <si>
    <t>Зимний костюм</t>
  </si>
  <si>
    <t>ТОО "КМГ-Кумколь"</t>
  </si>
  <si>
    <t xml:space="preserve">куртка </t>
  </si>
  <si>
    <t>мужская, для защиты от пониженных температур, из ткани</t>
  </si>
  <si>
    <t>АО "КазТрансОйл"</t>
  </si>
  <si>
    <t>АО "КазТрансОйл"</t>
  </si>
  <si>
    <t>ТОО "Колганат-Караганда"</t>
  </si>
  <si>
    <t>ТОО "Кен-Курылыс-Сервис"</t>
  </si>
  <si>
    <t>Костюм  летний  для ИТР с логотипом</t>
  </si>
  <si>
    <t>Костюм летний для рабочих  с логотипом</t>
  </si>
  <si>
    <t xml:space="preserve">	141211.290.000019</t>
  </si>
  <si>
    <t>Костюм для сварщика летний</t>
  </si>
  <si>
    <t>ТОО "LAKE FARM"</t>
  </si>
  <si>
    <t xml:space="preserve">Костюм  зимний  для  рабочих с логотипом (ткань: Flame Fort 210 100% арамид)   </t>
  </si>
  <si>
    <t xml:space="preserve">	141211.290.000022</t>
  </si>
  <si>
    <t>Костюм  зимний х/б для ИТР с логотопом (ткань: Flame Fort 210 100% арамид)</t>
  </si>
  <si>
    <t>Универсальный, для защиты от химических веществ, одноразовый комбинезон (тайвек)</t>
  </si>
  <si>
    <t>ТОО "Vita Pharma"</t>
  </si>
  <si>
    <t>Футболка трикотажная: Ткань – полотно трикотажное, хлопок 100%</t>
  </si>
  <si>
    <t>Комбинезон одноразовый защитный: Хорошая воздухо- и паропроницаемость снижает тепловую нагрузку и обеспечивает комфорт при работе</t>
  </si>
  <si>
    <t>141230.100.000008</t>
  </si>
  <si>
    <t>Перчатки для защиты рук, спилковые с крагами</t>
  </si>
  <si>
    <t>Перчатки рабочие зимние (утепленные)</t>
  </si>
  <si>
    <t>Перчатки рабочие спилковые летние</t>
  </si>
  <si>
    <t xml:space="preserve"> ТОО "Северо-Западная трубопроводная компания "МунайТас"</t>
  </si>
  <si>
    <t>штук</t>
  </si>
  <si>
    <t xml:space="preserve">мужской, для защиты от воды, из ткани </t>
  </si>
  <si>
    <t>мужской,
для защиты от
общих
производственных
загрязнений и
механических
воздействий, из
ткани</t>
  </si>
  <si>
    <t>ТОО "Дострейд- СПЕЦ"</t>
  </si>
  <si>
    <t xml:space="preserve">мужская, из ткани	</t>
  </si>
  <si>
    <t>ТОО КазСпо - N" ("Казахстанская современнная профессиональная одежда -New")</t>
  </si>
  <si>
    <t>141923.710.010001</t>
  </si>
  <si>
    <t>С огнеупорной пропиткой из брезента.</t>
  </si>
  <si>
    <t xml:space="preserve">ТОО "Учебно производственное предприятие глухих"  </t>
  </si>
  <si>
    <t>Цвет:Белый \ Материал:Тайвек полиэтилен-100% \ Описание:Одноразовый комбинезон из микропористой пленки, с капюшоном. Эластичные вырез капюшона, манжеты и низ брюк, вклеенная эластичная вставка талии. </t>
  </si>
  <si>
    <t xml:space="preserve"> Штука</t>
  </si>
  <si>
    <t xml:space="preserve">ТОО "Өнерпаз"  </t>
  </si>
  <si>
    <t>Комбинированный зимний костюм для сварщика: состоит из утеплённой куртки и брюк</t>
  </si>
  <si>
    <t>Костюм сварщика летний с накладками: куртка с потайной застёжкой и карманами в боковых швах</t>
  </si>
  <si>
    <t>ТОО "Samruk Kazyna Ondeu"</t>
  </si>
  <si>
    <t>ТОО "Полимер Продакшн"</t>
  </si>
  <si>
    <t>АО "Самрук-Энерго"</t>
  </si>
  <si>
    <t>АО "Станция ЭГРЭС-2"</t>
  </si>
  <si>
    <t xml:space="preserve"> Костюм для защиты от искр и брызг расплавленного металла, мужской, из хлопчатобумажной ткани и термоогнестойкой ткани из смеси химических волокон с полимерным покрытием. Дополнительные характеристики согласно условий технической спецификации.</t>
  </si>
  <si>
    <t xml:space="preserve">ТОО "A.V.Group" </t>
  </si>
  <si>
    <t>141211.290.000005</t>
  </si>
  <si>
    <t xml:space="preserve"> Костюм суконный мужской для аккумуляторщика. Костюм состоит из куртки и брюк. Дополнительные характеристики согласно условий технической спецификации.</t>
  </si>
  <si>
    <t xml:space="preserve"> Костюм из хлопчатобумажной ткани с масловодоотталкивающей пропиткой. Дополнительные характеристики согласно условий технической спецификации.</t>
  </si>
  <si>
    <t xml:space="preserve"> Костюм для защиты от общих производственных загрязнений и механических воздействий, мужской, из хлопчатобумажной ткани с химическими волокнами, для рабочих. Дополнительные характеристики согласно условий технической спецификации.</t>
  </si>
  <si>
    <t xml:space="preserve">Характеристика:Костюм ИТР из хлопчатобумажной ткани с МВО пропиткой
Костюм состоит из куртки и брюк. Дополнительные характеристики согласно условий технической спецификации. 
</t>
  </si>
  <si>
    <t xml:space="preserve"> Костюм рабочий с защитой от температуры и теплового излучения Молескин, пыленепроницаемый. Назначение: костюм рабочий с защитой от температуры и теплового излучения Молескин, пыленепроницаемый. Дополнительные характеристики согласно условий технической спецификации.</t>
  </si>
  <si>
    <t xml:space="preserve"> Костюм: утепленный из смесовой ткани с масловодоотталкивающей пропиткой мужской, для рабочих, для защиты от пониженных температур, из смесовой ткани Техническое описание Костюм состоит из куртки и полукомбинезона. Дополнительные характеристики согласно условий технической спецификации.</t>
  </si>
  <si>
    <t xml:space="preserve"> Костюм утепленный из смесовой с масловодоотталкивающей пропиткой мужской, для ИТР предназначен для защиты от пониженных температур, из смесовой ткани. Дополнительные характеристики согласно условий технической спецификации. Дополнительные характеристики согласно условий технической спецификации.</t>
  </si>
  <si>
    <t>Куртка</t>
  </si>
  <si>
    <t xml:space="preserve"> Куртка мужская, из хлопчатобумажной ткани с МВО отделкой рабочая утепленная. Назначение куртка предназначена для защиты от пониженных температур, из хлопчатобумажной ткани. Дополнительные характеристики согласно условий технической спецификации.</t>
  </si>
  <si>
    <t xml:space="preserve"> Костюм ИТР из хлопчатобумажной ткани с МВО пропиткой
Костюм состоит из куртки и брюк. Дополнительные характеристики согласно условий технической спецификации. 
</t>
  </si>
  <si>
    <t xml:space="preserve"> Костюм из хлопчатобумажной ткани с масловодоотталкивающей пропиткой женский. Дополнительные характеристики согласно условий технической спецификации.</t>
  </si>
  <si>
    <t xml:space="preserve"> Жилет сигнальный , летний с повышенной видимости 2 класса</t>
  </si>
  <si>
    <t xml:space="preserve"> Плащ для защиты от влаги, мужской, из ткани с водооталкивающей пропиткой. Назначение: для защиты от дождя, устойчив к загрязнениям и разрывам. Дополнительные характеристики согласно условий технической спецификации.</t>
  </si>
  <si>
    <t xml:space="preserve"> Рукавицы для защиты рук, из ткани. Назначение: для защиты от кислот, из кислозащитной ткани, ГОСТ 12.4.010-75. Дополнительные характеристики согласно условий технической спецификации.</t>
  </si>
  <si>
    <t xml:space="preserve"> Рукавицы для защиты рук, из ткани. Назначение: предназначены для защиты рук при работе в условиях пониженных температур и механических воздействий. Дополнительные характеристики согласно условий технической спецификации.</t>
  </si>
  <si>
    <t xml:space="preserve"> Рукавицы для защиты от механических воздействий, комбинированные предназначены для защиты рук от механических Рукавицы для защиты от механических воздействий. Дополнительные характеристики согласно условий технической спецификации.</t>
  </si>
  <si>
    <t xml:space="preserve"> Комбинезон химостойкий, одноразовый, из микропористой пленки (SMS). Дополнительные характеристики согласно условий технической спецификации.</t>
  </si>
  <si>
    <t>141943.990.000001</t>
  </si>
  <si>
    <t>Кепи</t>
  </si>
  <si>
    <t xml:space="preserve"> Кепка из хлопчатобумажной ткани, регулировка объёма – хлястик с металлической пряжкой, жёсткий козы, Ткань хлопчатобумажная Состав: хлопок-100 %Поверхностная плотность, г/м2: не менее 250, ГОСТ 21790-2005, размеры должны соответствовать требованиям ГОСТ 32118-2013,-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017/2011.Обязательное соответствие по ГОСТ 32118-2013.Дополнительно описание- цвет: указывается по согласованию с Заказчиком. Дополнительные характеристики согласно условий технической спецификации. 
</t>
  </si>
  <si>
    <t>ТОО "Energy Solutions Center"</t>
  </si>
  <si>
    <t>ТОО "A.V.Group"</t>
  </si>
  <si>
    <t>АО "Алатау Жарық Компаниясы"</t>
  </si>
  <si>
    <t>Костюм:для защиты от искр и брызг расплавленного металла, мужской, комбинированный</t>
  </si>
  <si>
    <t>Костюм:из хлопчатобумажной ткани с масловодоотталкивающей пропиткой</t>
  </si>
  <si>
    <t>Костюм:ИТР из хлопчатобумажной ткани с МВО пропиткой</t>
  </si>
  <si>
    <t>Костюм:утепленный из смесовой ткани с масловодоотталкивающей пропиткой, для рабочих</t>
  </si>
  <si>
    <t>Куртка:из хлопчатобумажной ткани с МВО отделкой рабочая для ИТР</t>
  </si>
  <si>
    <t>Плащ:для защиты от влаги, мужской, из прорезиненной ткани</t>
  </si>
  <si>
    <t>Рукавицы:для защиты от механических воздействий, комбинированные</t>
  </si>
  <si>
    <t>ТОО "АлматыЭнергоСбыт"</t>
  </si>
  <si>
    <t>ТОО Экибастузская ГРЭС1</t>
  </si>
  <si>
    <t>для защиты от искр и брызг расплавленного металла, мужской, из парусиновой ткани</t>
  </si>
  <si>
    <t>для защиты от общих производственных загрязнений и механических воздействий, мужской, из хлопчатобумажной ткани с химическими волокнами</t>
  </si>
  <si>
    <t>для защиты от общих производственных загрязнений и механических воздействий, женский, из хлопчатобумажной ткани с химическими волокнами</t>
  </si>
  <si>
    <t>химостойкий, одноразовый, из микропористой пленки</t>
  </si>
  <si>
    <t>для защиты рук, из ткани</t>
  </si>
  <si>
    <t xml:space="preserve">Пара </t>
  </si>
  <si>
    <t>ТОО "ПВЭС"</t>
  </si>
  <si>
    <t>костюм для защиты от общих производственных загрязнений и механических воздействий, мужской, из хлопчатобумажной ткани с химическими волокнами/брюки полукомбинезон</t>
  </si>
  <si>
    <t>Костюм утепленный из ткани х/б с химическими волокнами с масловодоотталкивающей пропиткой, для ИТР.</t>
  </si>
  <si>
    <t>141932.350.000011</t>
  </si>
  <si>
    <t>АО "Шардаринская ГЭС"</t>
  </si>
  <si>
    <t>Костюм из хлопчатобумажной ткани с масловодоотталкивающей пропиткой</t>
  </si>
  <si>
    <t>Куртка из хлопчатобумажной ткани с МВО отделкой рабочая утепленная</t>
  </si>
  <si>
    <t>Футболка (фуфайка), униформа, мужская из хлопчатобумажной ткани</t>
  </si>
  <si>
    <t>Кепи из хлопчатобумажной ткани пятиклиньевая форма</t>
  </si>
  <si>
    <t>ТОО "Богатырь Комир"</t>
  </si>
  <si>
    <t xml:space="preserve">Костюм </t>
  </si>
  <si>
    <t>Костюм, мужской, для защиты от общих производственных загрязнений и механических воздействий, из ткани</t>
  </si>
  <si>
    <t>Костюм, мужской, для защиты от общих производственных загрязнений и механических воздействий, из ткани /ИТР/</t>
  </si>
  <si>
    <t>Костюм, мужской, для
защиты от
пониженных
температур, из ткани</t>
  </si>
  <si>
    <t>мужской, для защиты от кислот, из ткани</t>
  </si>
  <si>
    <t>мужской, для защиты от общих производственных загрязнений и механических воздействий, из ткани /брюки полукомбинезон/</t>
  </si>
  <si>
    <t xml:space="preserve">женский, для защиты от общих производственных загрязнений и механических воздействий, из ткани </t>
  </si>
  <si>
    <t>141221.290.000019</t>
  </si>
  <si>
    <t>женский, для сферы обслуживания, из ткани  /повара /</t>
  </si>
  <si>
    <t>мужской, для защиты от искр и брызг расплавленного металла, из ткани термоогнестойкого материала /спилковый/</t>
  </si>
  <si>
    <t>мужской, для защиты от искр и брызг расплавленного металла, из брезентовой ткани</t>
  </si>
  <si>
    <t>141211.290.000019</t>
  </si>
  <si>
    <t>мужской, для защиты от повышенных температур теплового излучения, конвективной теплоты, из суконной ткани</t>
  </si>
  <si>
    <t>для защиты от пониженных температур</t>
  </si>
  <si>
    <t>для защиты от механических воздействий, брезентовые</t>
  </si>
  <si>
    <t>для защиты от механических воздействий, комбинированные</t>
  </si>
  <si>
    <t>АО "АлЭС"</t>
  </si>
  <si>
    <t>Рукавицы, для защиты рук, из ткани</t>
  </si>
  <si>
    <t>Рукавицы для защиты от механических воздействий, комбинированные</t>
  </si>
  <si>
    <t>Рукавицы для защиты от механических воздействий, повышенных температур и огня, брезентовые</t>
  </si>
  <si>
    <t>Рукавицы для защиты от механических воздействий, брезентовые</t>
  </si>
  <si>
    <t>Рукавицы для защиты от механических воздействий, повышенных температур и огня, суконные.</t>
  </si>
  <si>
    <t>Рукавицы виброзащитные для работ отбойными молотками</t>
  </si>
  <si>
    <t>Рукавицы для защиты от пониженных температур</t>
  </si>
  <si>
    <t>Плащ, мужской, для защиты от воды, из ткани</t>
  </si>
  <si>
    <t>Плащ для защиты от влаги, мужской, из прорезиненной ткани</t>
  </si>
  <si>
    <t>Плащ для защиты от влаги, мужской, нейлоновый</t>
  </si>
  <si>
    <t>Жилет, мужской, сигнальный, из ткани</t>
  </si>
  <si>
    <t>Жилет сигнальный повышенной видимости</t>
  </si>
  <si>
    <t>Куртка, мужская, для защиты от пониженных температур, из ткани</t>
  </si>
  <si>
    <t>Куртка из хлопчатобумажной ткани с МВО отделкой для ИТР</t>
  </si>
  <si>
    <t>Костюм ИТР из хлопчатобумажной ткани с МВО пропиткой</t>
  </si>
  <si>
    <t>Костюм для защиты от общих производственных загрязнений и механических воздействий, мужской, из хлопчатобумажной ткани с химическими волокнами, для рабочих</t>
  </si>
  <si>
    <t>Костюм, мужской, для защиты от кислот, из ткани</t>
  </si>
  <si>
    <t>Костюм для защиты от кислот из смесовой ткани.</t>
  </si>
  <si>
    <t>Куртка на утепляющей прокладке с водоотталкивающе й пропиткой(мужска я) (с логотипом) рабочая и для ИТР</t>
  </si>
  <si>
    <t>Костюм, мужской, для защиты от искр и брызг расплавленного металла, из ткани</t>
  </si>
  <si>
    <t>Костюм для защиты от искр и брызг расплавленного металла, мужской, из хлопчатобумажной ткани.</t>
  </si>
  <si>
    <t>Костюм, мужской, для защиты от повышенных температур, из ткани</t>
  </si>
  <si>
    <t>Костюм рабочий с защитой от температуры и теплового излучения Молескин, пыленепроницаемы й</t>
  </si>
  <si>
    <t>Рубашка, мужская, для сферы обслуживания, из ткани</t>
  </si>
  <si>
    <t>Рубашка, мужская, из смесовой ткани</t>
  </si>
  <si>
    <t>АО "НГК "Тау-Кен Самрук"</t>
  </si>
  <si>
    <t>ТОО "Тау-Кен Алтын"</t>
  </si>
  <si>
    <t>Костюм комплект для защиты от ОПЗ для производственного блока (мужской)</t>
  </si>
  <si>
    <t>Костюм, мужской, для защиты от общих производственных загрязнений и механических воздействий, из ткани. Костюм состоит из куртки и брюк, согласно прилагаемому эскизу</t>
  </si>
  <si>
    <t>АО "ШалкияЦинк ЛТД"</t>
  </si>
  <si>
    <t>Костюм
мужской, для защиты от общих производственных загрязнений и механических воздействий, из ткани(костюм ИТР)</t>
  </si>
  <si>
    <t xml:space="preserve">Специальная одежда для защиты от общих производственных загрязнений и механических воздействий, для инженерно-технических работников и специалистов. </t>
  </si>
  <si>
    <t>АО "НАК "Казатомпром"</t>
  </si>
  <si>
    <t>АО "Волковгеология"</t>
  </si>
  <si>
    <t>Техническая спецификация 32</t>
  </si>
  <si>
    <t>Техническая спецификация 2</t>
  </si>
  <si>
    <t xml:space="preserve">Техническая спецификация 4 </t>
  </si>
  <si>
    <t>Техническая спецификация 5</t>
  </si>
  <si>
    <t>Техническая спецификация 1</t>
  </si>
  <si>
    <t>ТОО "Институт высоких технологий"</t>
  </si>
  <si>
    <t>Мужской, для защиты от кислот, из ткани</t>
  </si>
  <si>
    <t>ТОО "Казахстанская швейная компания SAT"</t>
  </si>
  <si>
    <t>Женский, для защиты от общих производственных загрязнений и механических воздействий, из ткани</t>
  </si>
  <si>
    <t>Мужской, для защиты от пониженных температур, из ткани</t>
  </si>
  <si>
    <t>ТОО "МАШЗАВОД"</t>
  </si>
  <si>
    <t xml:space="preserve">костюм рабочий </t>
  </si>
  <si>
    <t>для защиты от общих производственных загрязнений и механических воздействий, из ткани</t>
  </si>
  <si>
    <t>для защиты от повышенных температур теплового излучения, конвективной теплоты, из ткани</t>
  </si>
  <si>
    <t>для защиты от повышенных температур, из ткани</t>
  </si>
  <si>
    <t>АО "УМЗ"</t>
  </si>
  <si>
    <t>Костюм для уборщиц служебных помещений з/у</t>
  </si>
  <si>
    <t>Cогласно технической спецификации 18</t>
  </si>
  <si>
    <t>Костюм сварщика</t>
  </si>
  <si>
    <t>Cогласно технической спецификации 10</t>
  </si>
  <si>
    <t>Костюм рабочий смесовый</t>
  </si>
  <si>
    <t>Cогласно технической спецификации 5</t>
  </si>
  <si>
    <t>Костюм рабочий х/б</t>
  </si>
  <si>
    <t>Cогласно технической спецификации 16</t>
  </si>
  <si>
    <t>Жилет сигнальный оранжевый</t>
  </si>
  <si>
    <t>Cогласно технической спецификации 32</t>
  </si>
  <si>
    <t>Костюм  сварщика</t>
  </si>
  <si>
    <t>Cогласно технической спецификации 13</t>
  </si>
  <si>
    <t>Костюм рабочий КЗ</t>
  </si>
  <si>
    <t>Cогласно технической спецификации 9</t>
  </si>
  <si>
    <t>Костюм рабочий суконный КЗ</t>
  </si>
  <si>
    <t>Cогласно технической спецификации 11</t>
  </si>
  <si>
    <t>ТОО "KAP Technology"</t>
  </si>
  <si>
    <t>мужской, для защиты от искр и брызг расплавленного металла, из ткани (ТС 2)</t>
  </si>
  <si>
    <t>мужской, для защиты от общих производственных загрязнений и механических воздействий, из ткани (ТС 5)</t>
  </si>
  <si>
    <t>АО "КЕGОС"</t>
  </si>
  <si>
    <t>Костюм для защиты от ОПЗ</t>
  </si>
  <si>
    <t>Костюм, мужской, для
защиты от пониженных
температур, из ткани</t>
  </si>
  <si>
    <t>Костюм для защиты от ОПЗ (зимний)</t>
  </si>
  <si>
    <t>АО "Энергоинформ"</t>
  </si>
  <si>
    <t>Жилет сигнальный</t>
  </si>
  <si>
    <t xml:space="preserve">Ткань жилета: хлопок – 50% и полиэфир – 50%. 
Поверхностная плотность ткани не менее 100 г/м².
Индекс токсичности ткани должен быть в пределах 70-120%. 
Раздражающее действие ткани на кожные покровы человека должно составлять 0 баллов.
Одориметрия (запах материалов) должна составлять не более 2 баллов.
Электризуемость материалов (напряженность электростатического поля) не должна превышать 15 кВ/м.
Коэффициент световозвращения полос (2 класс защиты) из световозвращающего материала, обладающих светоотражательными свойствами при значениях угла наблюдения 12' и угла освещения 5º должен быть не менее 330 кд/(люкс*м2).
Ткань должна обладать стойкостью к истиранию (не менее 500 циклов воздействия).
Для защиты от механических воздействий разрывная нагрузка ткани должна быть не менее 400 Н.
Для защиты от механических воздействий разрывная нагрузка швов должна быть не менее 250 Н.
Пылепроницаемость ткани должна быть не более 40 г/м2 и сохранять пылезащитные свойства после 5 стирок или химчисток;
Цвет жилета – оранжевый (яркий).
Жилет застегивается на 3 – 4 пластмассовые пуговицы.
Внешний накладной карман, расположенный на левой полочке (стороне) (примерные размеры кармана: высота 13 см, ширина 10 см).
Два внешних нижних боковых накладных кармана с клапаном, расположенные по бокам между горизонтальными полосами, обладающими светоотражательными свойствами, из световозвращающего материала светлых тонов (примерные размеры карманов: высота 17 см, ширина 16 см).
Должен быть в виде вышивки лейбл с логотипом АО «Энергоинформ»:
– на правой полочке (стороне) жилета (примерные размеры лейбла: высота 3 см, ширина 5 см). 
– на спинке жилета (примерные размеры лейбла: высота 7 см, ширина 20 см). 
Логотип должен выделяться на общем фоне жилета и не должен смываться при стирке. 
Должны быть две горизонтальные полосы, обладающие светоотражательными свойствами, из световозвращающего материала светлых тонов вокруг торса (по окружности) на расстоянии не менее 20 см, но не более 21 см друг от друга.
Нижний край нижней полосы на торсе должен быть расположен на расстоянии не менее 3 см от низа изделия, но не более 5 см.
Полосы световозвращающего материала должны быть шириной не менее 3 см, но не более 5 см.
</t>
  </si>
  <si>
    <t>Костюм хлопчатобумажный с антистатической нитью и
масловодоотталкивающей пропиткой</t>
  </si>
  <si>
    <t xml:space="preserve">Ткань костюма – огнестойкая, хлопчатобумажная, масловодоотталкивающая отделка, поверхностная плотность не менее 200 г/м², но не более 260 г/м² и не менее 150 г/м², но не более 160 г/м² для западного и южного регионов страны, особо прочная степень устойчивости окраски, шовные соединения прочные, пуговицы пластмассовые.
Индекс токсичности ткани должен быть в пределах 70-120%.
Раздражающее действие ткани на кожные покровы человека должно составлять 0 баллов.
Одориметрия (запах материалов) должна составлять не более 2 баллов.
Электризуемость материалов (напряженность электростатического поля) не должна превышать 15 кВ/м.
Коэффициент световозвращения полос (2 класс защиты) из световозвращающего материала, обладающих светоотражательными свойствами при значениях угла наблюдения 12' и угла освещения 5º должен быть не менее 330 кд/(люкс*м2).
Ткань должна обладать стойкостью к истиранию (не менее 500 циклов воздействия).
Для защиты от механических воздействий разрывная нагрузка ткани должна быть не менее 400 Н.
Для защиты от механических воздействий разрывная нагрузка швов должна быть не менее 250 Н.
Пылепроницаемость ткани должна быть не более 40 г/м2 и сохранять пылезащитные свойства после 5 стирок или химчисток.
Ткань должна быть масловодоотталкивающей со степенью водоотталкивания не менее 80 условных единиц и выдержкой в нефтепродукте не менее 2 часов.
Ткань должна быть огнестойкой (при выдержке ткани в пламени в течение 30 секунд длительность остаточного горения и остаточного тления должна составлять 0 секунд).
Костюм и кепка (бейсболка) как с внешней стороны, так и с внутренней стороны серого цвета, а все пуговицы и пластмассовый замок (молния) с бегунком цвета костюма.
Кокетки спинки и полочек куртки светло-серого цвета (светлее костюма).
Все отделочные строчки светло-серого цвета (цвета кокеток спинки и полочек) нитками № 30.  
На всех клапанах карманов куртки и брюк отделочная красная вставка по центру клапана размером 2,5 см * 1 см – по 1 штуке, а также по краю бортовой потайной застежки – 3 штуки (сверху, по центру и снизу).
Рукава и все клапаны карманов костюма с потайной застежкой на пуговицы. 
Ткань костюма – однотонная.
Куртка:  
– пластмассовый замок (молния) с одним бегунком;
– центральная бортовая потайная застежка на 5–6 пуговиц;
– два внешних накладных кармана с клапаном, застегивающимся на одну пуговицу посередине на полочках с внутренним отделением для ручки в кармане с правой стороны, расположенном на левой полочке;
– два внешних нижних боковых накладных кармана с клапаном, застегивающимся на две пуговицы, расположенные по бокам и настроченными на них дополнительными косыми карманами, т.е. карманы двойные.
– полочки и спинка с кокетками;
– вентиляционные отверстия мелкой сеточкой в виде ромба прочными нитками серого цвета (цвета костюма) в области подмышечных впадин для воздухообмена;
– два вентиляционных отверстия по бокам спинки куртки в шве притачивания кокетки шириной около 3 см каждое для воздухообмена;
– рукава трехшовные с усилительными накладками прямой формы в области локтя;
– усилительные накладки прямой формы нашиты с внутренней стороны куртки;
– низ рукава на притачном манжете, застегивающимся на пуговицу;
– воротник втачной, отложной.
Должна быть одна горизонтальная полоса, обладающая светоотражательными свойствами, из световозвращающего материала светлых тонов над внешними накладными карманами с клапаном, застегивающимся на одну пуговицу посередине, на полочках и одна аналогичная полоса на спинке.
Полосы световозвращающего материала должны быть шириной не менее 3 см, но не более 5 см.
В швах рукавов (рукава трехшовные) куртки по всей длине вставлен кант, обладающий светоотражательными свойствами, из световозвращающего материала светлых тонов.
На ткани изделия должен быть вышит лейбл с логотипом АО «Энергоинформ»:
– на левой полочке (стороне) куртки на накладном кармане, застегивающимся на одну пуговицу посередине (примерные размеры лейбла: высота 3 см, ширина 5 см);
– на спинке куртки (примерные размеры лейбла: высота 7 см, ширина 20 см); 
– на кепке (бейсболке) (примерные размеры лейбла: высота 3 см, ширина 5 см).  
Логотип должен выделяться на общем фоне куртки и не должен смываться при стирке.
По клапанам, манжетам, воротнику и кокеткам строчка на расстоянии 0,5 см от края.
Брюки:
– притачной пояс с шестью шлевками, который по бокам регулируется эластичной тесьмой;
– два боковых кармана, линия которых располагается в боковых швах;
– два внешних боковых накладных кармана с клапаном, застегивающимся на две пуговицы, расположенные по бокам на половинках брюк;
– передние половинки с усилительными накладками прямой формы в области колена и усилительными накладками прямой формы на задних верхних половинках брюк;
– усилительные накладки прямой формы нашиты с внутренней стороны брюк.
В швах брюк по всей длине вставлен кант, обладающий светоотражательными свойствами, из световозвращающего материала светлых тонов.
Брюки застегиваются на четыре пуговицы, одна из которых на поясе.
На передних половинках брюк строчка 0,2 см (в том месте, где проходит стрелка на брюках).
Кепка (бейсболка) с хлястиком (регулятором размера), вдеваемым в металлическую застежку (пряжку) с тыльной стороны.
</t>
  </si>
  <si>
    <t>АО "НК "ҚТЖ"</t>
  </si>
  <si>
    <t>ТОО "Темиржолжылу-Атырау"</t>
  </si>
  <si>
    <t>ТОО "Bayazit Life"</t>
  </si>
  <si>
    <t>141923.700.000009</t>
  </si>
  <si>
    <t>ТОО "Investment solutions Astana" </t>
  </si>
  <si>
    <t>141230.100.010002</t>
  </si>
  <si>
    <t>для защиты рук, из латекса на трикотажной основе</t>
  </si>
  <si>
    <t>ТОО "Алтын Адам тігін фабрикасы"</t>
  </si>
  <si>
    <t>ТОО "Теміржолсу-Ақтөбе"</t>
  </si>
  <si>
    <t>141230.100.000010</t>
  </si>
  <si>
    <t>для защиты рук, из латекса без тканевой основы</t>
  </si>
  <si>
    <t>329911.500.000002</t>
  </si>
  <si>
    <t>Каска</t>
  </si>
  <si>
    <t>из пластмассы</t>
  </si>
  <si>
    <t>Штук</t>
  </si>
  <si>
    <t>ТОО "NP-Consulting"</t>
  </si>
  <si>
    <t>141230.290.000016</t>
  </si>
  <si>
    <t>Халат</t>
  </si>
  <si>
    <t>женский, для защиты от общих производственных загрязнений и механических воздействий, из ткани</t>
  </si>
  <si>
    <t>ТОО "Теміржолсу-Арыс"</t>
  </si>
  <si>
    <t>ТОО "Теміржолсу -Алматы"</t>
  </si>
  <si>
    <t>ТОО "Теміржолсу-Аягоз"</t>
  </si>
  <si>
    <t>ТОО "Теміржолсу -Қостанай"</t>
  </si>
  <si>
    <t>ТОО "ПИК "ASTANA Ютария ltd"</t>
  </si>
  <si>
    <t>141230.100.000015</t>
  </si>
  <si>
    <t>для защиты рук, нитриловые, маслобензостойкие без тканевой основы</t>
  </si>
  <si>
    <t>ТОО " Теміржолсу - Караганды"</t>
  </si>
  <si>
    <t>ТОО "Теміржолсу-Кокшетау"</t>
  </si>
  <si>
    <t>ТОО "Теміржолсу-Кзыл-Орда"</t>
  </si>
  <si>
    <t>ТОО " Теміржолсу - Павлодар"</t>
  </si>
  <si>
    <t>ТОО "Теміржолсу-Маңғыстау"</t>
  </si>
  <si>
    <t>ИП "Проф-Стиль"</t>
  </si>
  <si>
    <t>АО "Казтеміртранс"</t>
  </si>
  <si>
    <t xml:space="preserve">Перчатки </t>
  </si>
  <si>
    <t>ТОО "Порт Курык"</t>
  </si>
  <si>
    <t>ТОО "КТЖ-Пассажирские локомотивы"</t>
  </si>
  <si>
    <t>Филиал АО "НК "ҚТЖ" - "Дирекция автоматизации и цифровизации"</t>
  </si>
  <si>
    <t>141230.110.000011</t>
  </si>
  <si>
    <t>Филиал АО "НК "ҚТЖ" - "Центр диагностики пути"</t>
  </si>
  <si>
    <t>АО "НК "Актауский морской торговый порт"</t>
  </si>
  <si>
    <t>мужской, для защиты от общих производственных загрязнений и механических воздействий, из ткани (Описание:летний для рабочих)</t>
  </si>
  <si>
    <t>мужской, для защиты от общих производственных загрязнений и механических воздействий, из ткани (Описание:летний для инженерно-технических работников)</t>
  </si>
  <si>
    <t>мужской, для защиты от общих производственных загрязнений и механических воздействий, из ткани (Описание:утепленный для рабочих)</t>
  </si>
  <si>
    <t>мужской, для защиты от общих производственных загрязнений и механических воздействий, из ткани (Описание:утепленный для тальманов)</t>
  </si>
  <si>
    <t>мужской, для защиты от общих производственных загрязнений и механических воздействий, из ткани (Описание:утепленный для инженерно-технических работников)</t>
  </si>
  <si>
    <t>для защиты рук, спилковые с крагами</t>
  </si>
  <si>
    <t>АО "Вагонсервис"</t>
  </si>
  <si>
    <t>141230.100.000021</t>
  </si>
  <si>
    <t>Фартук</t>
  </si>
  <si>
    <t>универсальный, для защиты от воды, из ткани</t>
  </si>
  <si>
    <t>141230.100.000022</t>
  </si>
  <si>
    <t>универсальный, для защиты от химических веществ, из ткани</t>
  </si>
  <si>
    <t>ТОО "BAYAZIT Life"</t>
  </si>
  <si>
    <t>АО "Пассажирские перевозки"</t>
  </si>
  <si>
    <t>для защиты, из латекса без тканевой основы</t>
  </si>
  <si>
    <t>141321.210.000000</t>
  </si>
  <si>
    <t>мужская повседневная, из ткани</t>
  </si>
  <si>
    <t>для сферы обслуживания, из ткани</t>
  </si>
  <si>
    <t xml:space="preserve">
141923.710.010001</t>
  </si>
  <si>
    <t xml:space="preserve">
141211.290.000022</t>
  </si>
  <si>
    <t>329911.300.000009</t>
  </si>
  <si>
    <t>пятипалые утепленные</t>
  </si>
  <si>
    <t>женский, для сферы обслуживания, из ткани</t>
  </si>
  <si>
    <t>АО "KTZ Express"</t>
  </si>
  <si>
    <t>ТОО KTZE - Khorgos Gateway</t>
  </si>
  <si>
    <t>АО "КДТС"</t>
  </si>
  <si>
    <t>141230.110.000013</t>
  </si>
  <si>
    <t>Подшлемник</t>
  </si>
  <si>
    <t>для ношения под защитной каской, из ткани</t>
  </si>
  <si>
    <t>для защиты рук, меховые</t>
  </si>
  <si>
    <t>ТОО "КазПрофБезопасность"</t>
  </si>
  <si>
    <t>ТОО "КТЖ-Грузовые перевозки"</t>
  </si>
  <si>
    <t>141211.290.000001</t>
  </si>
  <si>
    <t>Филиал АО "НК "ҚТЖ" - "Дирекция магистральной сети"</t>
  </si>
  <si>
    <t>141230.100.000020</t>
  </si>
  <si>
    <t>141230.100.000025</t>
  </si>
  <si>
    <t>ТОО "Kaz Financial Group "KFG"</t>
  </si>
  <si>
    <t>ОО "ОИ "Light Industries"</t>
  </si>
  <si>
    <t>ТОО "Военизированная железнодорожная охрана"</t>
  </si>
  <si>
    <t>Филиал АО "НК "ҚТЖ" - "Дирекция по реализации крупных проектов"</t>
  </si>
  <si>
    <t>костюм мужской, для защиты от общих производственных загрязнений и механических воздействий, из ткани</t>
  </si>
  <si>
    <t>мужская куртка , для защиты от пониженных температур, из ткани</t>
  </si>
  <si>
    <t>ТОО "ШАБИТЕКС"</t>
  </si>
  <si>
    <t>Названия строк</t>
  </si>
  <si>
    <t>ТОО  "АХБК" (Алматинский хлопчатобумажный комбинат)"</t>
  </si>
  <si>
    <t>ТОО "Учебно производственное предприятие глухих"</t>
  </si>
  <si>
    <t>Общий итог</t>
  </si>
  <si>
    <t xml:space="preserve"> ТОО "ADAL KYZMET GROUP"</t>
  </si>
  <si>
    <t>Название ОТП</t>
  </si>
  <si>
    <t>Сумма по договору, тенге (без НДС)</t>
  </si>
  <si>
    <t xml:space="preserve"> Фартук</t>
  </si>
  <si>
    <t>АО "Samruk-Kazyna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</si>
</sst>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_ ;\-#,##0\ "/>
    <numFmt numFmtId="165" formatCode="#,##0.000"/>
    <numFmt numFmtId="166" formatCode="_-* #,##0_-;\-* #,##0_-;_-* &quot;-&quot;??_-;_-@_-"/>
    <numFmt numFmtId="167" formatCode="0.000"/>
    <numFmt numFmtId="168" formatCode="0.0"/>
  </numFmts>
  <fonts count="22" x14ac:knownFonts="1">
    <font>
      <sz val="11"/>
      <color theme="1"/>
      <name val="Calibri"/>
      <family val="2"/>
      <charset val="204"/>
      <scheme val="minor"/>
    </font>
    <font>
      <sz val="11"/>
      <color theme="1"/>
      <name val="Calibri"/>
      <family val="2"/>
      <charset val="204"/>
      <scheme val="minor"/>
    </font>
    <font>
      <u/>
      <sz val="11"/>
      <color theme="10"/>
      <name val="Calibri"/>
      <family val="2"/>
      <charset val="204"/>
      <scheme val="minor"/>
    </font>
    <font>
      <sz val="10"/>
      <color theme="1"/>
      <name val="Times New Roman"/>
      <family val="1"/>
      <charset val="204"/>
    </font>
    <font>
      <b/>
      <sz val="10"/>
      <color rgb="FF000000"/>
      <name val="Times New Roman"/>
      <family val="1"/>
      <charset val="204"/>
    </font>
    <font>
      <b/>
      <sz val="10"/>
      <color theme="1"/>
      <name val="Times New Roman"/>
      <family val="1"/>
      <charset val="204"/>
    </font>
    <font>
      <sz val="10"/>
      <name val="Times New Roman"/>
      <family val="1"/>
      <charset val="204"/>
    </font>
    <font>
      <sz val="10"/>
      <color rgb="FF000000"/>
      <name val="Times New Roman"/>
      <family val="1"/>
      <charset val="204"/>
    </font>
    <font>
      <sz val="10"/>
      <name val="Arial"/>
      <family val="2"/>
      <charset val="204"/>
    </font>
    <font>
      <sz val="10"/>
      <name val="Arial Cyr"/>
      <charset val="204"/>
    </font>
    <font>
      <sz val="10"/>
      <color rgb="FF0070C0"/>
      <name val="Times New Roman"/>
      <family val="1"/>
      <charset val="204"/>
    </font>
    <font>
      <sz val="10"/>
      <color rgb="FF1A1A1A"/>
      <name val="Times New Roman"/>
      <family val="1"/>
      <charset val="204"/>
    </font>
    <font>
      <sz val="11"/>
      <name val="Times New Roman"/>
      <family val="1"/>
      <charset val="204"/>
    </font>
    <font>
      <sz val="10"/>
      <color rgb="FF2B2B2B"/>
      <name val="Times New Roman"/>
      <family val="1"/>
      <charset val="204"/>
    </font>
    <font>
      <sz val="10"/>
      <color theme="1"/>
      <name val="Calibri"/>
      <family val="2"/>
      <charset val="204"/>
      <scheme val="minor"/>
    </font>
    <font>
      <sz val="11"/>
      <color theme="1"/>
      <name val="Times New Roman"/>
      <family val="1"/>
      <charset val="204"/>
    </font>
    <font>
      <sz val="11"/>
      <color rgb="FF000000"/>
      <name val="Times New Roman"/>
      <family val="1"/>
      <charset val="204"/>
    </font>
    <font>
      <sz val="11"/>
      <color indexed="8"/>
      <name val="Calibri"/>
      <family val="2"/>
      <scheme val="minor"/>
    </font>
    <font>
      <sz val="11"/>
      <color rgb="FF212529"/>
      <name val="Times New Roman"/>
      <family val="1"/>
      <charset val="204"/>
    </font>
    <font>
      <sz val="11"/>
      <color theme="1"/>
      <name val="Calibri"/>
      <family val="2"/>
      <scheme val="minor"/>
    </font>
    <font>
      <sz val="11"/>
      <color rgb="FFC00000"/>
      <name val="Times New Roman"/>
      <family val="1"/>
      <charset val="204"/>
    </font>
    <font>
      <b/>
      <sz val="11"/>
      <color theme="1"/>
      <name val="Times New Roman"/>
      <family val="1"/>
      <charset val="204"/>
    </font>
  </fonts>
  <fills count="6">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s>
  <cellStyleXfs count="11">
    <xf numFmtId="0" fontId="0" fillId="0" borderId="0"/>
    <xf numFmtId="43"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0" fontId="8" fillId="0" borderId="0"/>
    <xf numFmtId="0" fontId="9" fillId="0" borderId="0"/>
    <xf numFmtId="43" fontId="1" fillId="0" borderId="0" applyFont="0" applyFill="0" applyBorder="0" applyAlignment="0" applyProtection="0"/>
    <xf numFmtId="0" fontId="17" fillId="0" borderId="0"/>
    <xf numFmtId="0" fontId="2" fillId="0" borderId="0" applyNumberFormat="0" applyFill="0" applyBorder="0" applyAlignment="0" applyProtection="0"/>
    <xf numFmtId="0" fontId="1" fillId="0" borderId="0"/>
    <xf numFmtId="0" fontId="19" fillId="0" borderId="0"/>
  </cellStyleXfs>
  <cellXfs count="203">
    <xf numFmtId="0" fontId="0" fillId="0" borderId="0" xfId="0"/>
    <xf numFmtId="0" fontId="3" fillId="0" borderId="0" xfId="0" applyFont="1"/>
    <xf numFmtId="0" fontId="3" fillId="0" borderId="0" xfId="0" applyFont="1" applyAlignment="1">
      <alignment wrapText="1"/>
    </xf>
    <xf numFmtId="43" fontId="3" fillId="0" borderId="0" xfId="1" applyFont="1"/>
    <xf numFmtId="0" fontId="4" fillId="0" borderId="0" xfId="0" applyFont="1"/>
    <xf numFmtId="0" fontId="4"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164" fontId="6" fillId="0" borderId="1" xfId="1" applyNumberFormat="1" applyFont="1" applyFill="1" applyBorder="1" applyAlignment="1">
      <alignment horizontal="center" vertical="center" wrapText="1"/>
    </xf>
    <xf numFmtId="43" fontId="6" fillId="0" borderId="1" xfId="1" applyFont="1" applyFill="1" applyBorder="1" applyAlignment="1">
      <alignment horizontal="center" vertical="center" wrapText="1"/>
    </xf>
    <xf numFmtId="3" fontId="6" fillId="0" borderId="1" xfId="1" applyNumberFormat="1" applyFont="1" applyFill="1" applyBorder="1" applyAlignment="1">
      <alignment horizontal="center" vertical="center" wrapText="1"/>
    </xf>
    <xf numFmtId="0" fontId="3" fillId="0" borderId="1" xfId="0" applyFont="1" applyBorder="1"/>
    <xf numFmtId="3"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3" fontId="6"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64" fontId="6" fillId="0" borderId="0" xfId="1" applyNumberFormat="1" applyFont="1" applyFill="1" applyAlignment="1">
      <alignment horizontal="center" vertical="center" wrapText="1"/>
    </xf>
    <xf numFmtId="164" fontId="6" fillId="0" borderId="2" xfId="1" applyNumberFormat="1" applyFont="1" applyFill="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horizontal="left" vertical="top" wrapText="1"/>
    </xf>
    <xf numFmtId="43" fontId="7" fillId="0" borderId="1" xfId="1" applyFont="1" applyBorder="1" applyAlignment="1">
      <alignment vertical="center" wrapText="1"/>
    </xf>
    <xf numFmtId="165" fontId="6" fillId="0" borderId="1" xfId="0" applyNumberFormat="1" applyFont="1" applyBorder="1" applyAlignment="1">
      <alignment horizontal="right" vertical="center" wrapText="1"/>
    </xf>
    <xf numFmtId="43" fontId="7" fillId="2" borderId="1" xfId="1"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3" fontId="7" fillId="0" borderId="1" xfId="1" applyFont="1" applyFill="1" applyBorder="1" applyAlignment="1">
      <alignment horizontal="center" vertical="center" wrapText="1"/>
    </xf>
    <xf numFmtId="1" fontId="7" fillId="0" borderId="1" xfId="1"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1" fontId="7" fillId="0" borderId="3" xfId="1"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6" fillId="0" borderId="2" xfId="0" applyFont="1" applyBorder="1" applyAlignment="1">
      <alignment horizontal="center" vertical="top" wrapText="1"/>
    </xf>
    <xf numFmtId="0" fontId="6" fillId="0" borderId="7" xfId="0" applyFont="1" applyBorder="1" applyAlignment="1">
      <alignment horizontal="center" vertical="top" wrapText="1"/>
    </xf>
    <xf numFmtId="43" fontId="7" fillId="0" borderId="3" xfId="1" applyFont="1" applyFill="1" applyBorder="1" applyAlignment="1">
      <alignment horizontal="center" vertical="center" wrapText="1"/>
    </xf>
    <xf numFmtId="0" fontId="6" fillId="0" borderId="1" xfId="0" applyFont="1" applyBorder="1" applyAlignment="1">
      <alignment horizontal="center" vertical="top" wrapText="1"/>
    </xf>
    <xf numFmtId="49" fontId="7"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1" fontId="7"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xf>
    <xf numFmtId="2" fontId="3" fillId="0" borderId="1" xfId="0" applyNumberFormat="1" applyFont="1" applyBorder="1" applyAlignment="1">
      <alignment horizontal="center" vertical="center" wrapText="1"/>
    </xf>
    <xf numFmtId="166" fontId="7" fillId="0" borderId="1" xfId="1" applyNumberFormat="1" applyFont="1" applyFill="1" applyBorder="1" applyAlignment="1">
      <alignment horizontal="center" vertical="center" wrapText="1"/>
    </xf>
    <xf numFmtId="2" fontId="3" fillId="0" borderId="1" xfId="0" applyNumberFormat="1" applyFont="1" applyBorder="1" applyAlignment="1">
      <alignment horizontal="center" vertical="center"/>
    </xf>
    <xf numFmtId="3" fontId="7" fillId="0" borderId="1" xfId="0" applyNumberFormat="1" applyFont="1" applyBorder="1" applyAlignment="1">
      <alignment horizontal="center" vertical="center" wrapText="1"/>
    </xf>
    <xf numFmtId="164" fontId="7" fillId="0" borderId="1" xfId="1" applyNumberFormat="1" applyFont="1" applyFill="1" applyBorder="1" applyAlignment="1">
      <alignment horizontal="center" vertical="center" wrapText="1"/>
    </xf>
    <xf numFmtId="4" fontId="3" fillId="0" borderId="1" xfId="0" applyNumberFormat="1" applyFont="1" applyBorder="1" applyAlignment="1">
      <alignment horizontal="center" vertical="center" wrapText="1"/>
    </xf>
    <xf numFmtId="4" fontId="6" fillId="0" borderId="9" xfId="4" applyNumberFormat="1" applyFont="1" applyBorder="1" applyAlignment="1">
      <alignment horizontal="center" vertical="center" wrapText="1"/>
    </xf>
    <xf numFmtId="4" fontId="6" fillId="0" borderId="1" xfId="5" applyNumberFormat="1" applyFont="1" applyBorder="1" applyAlignment="1">
      <alignment horizontal="center" vertical="center" wrapText="1"/>
    </xf>
    <xf numFmtId="1" fontId="6" fillId="0" borderId="1" xfId="1"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0" fontId="7" fillId="0" borderId="1" xfId="0" applyFont="1" applyBorder="1" applyAlignment="1">
      <alignment horizontal="center" wrapText="1"/>
    </xf>
    <xf numFmtId="49" fontId="3" fillId="0" borderId="1" xfId="0" applyNumberFormat="1" applyFont="1" applyBorder="1" applyAlignment="1">
      <alignment horizontal="center" vertical="center"/>
    </xf>
    <xf numFmtId="43" fontId="7" fillId="0" borderId="1" xfId="1" applyFont="1" applyFill="1" applyBorder="1" applyAlignment="1">
      <alignment horizontal="center" vertical="center"/>
    </xf>
    <xf numFmtId="43" fontId="10" fillId="0" borderId="1" xfId="1" applyFont="1" applyFill="1" applyBorder="1" applyAlignment="1">
      <alignment horizontal="center" vertical="center"/>
    </xf>
    <xf numFmtId="0" fontId="11"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3"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43" fontId="7" fillId="0" borderId="3" xfId="1" applyFont="1" applyFill="1" applyBorder="1" applyAlignment="1">
      <alignment horizontal="center" vertical="center"/>
    </xf>
    <xf numFmtId="0" fontId="6" fillId="0" borderId="1" xfId="0" applyFont="1" applyBorder="1" applyAlignment="1">
      <alignment vertical="center" wrapText="1"/>
    </xf>
    <xf numFmtId="43" fontId="6" fillId="0" borderId="1" xfId="1" applyFont="1" applyBorder="1" applyAlignment="1">
      <alignment vertical="center" wrapText="1"/>
    </xf>
    <xf numFmtId="4" fontId="6" fillId="0" borderId="1" xfId="0" applyNumberFormat="1" applyFont="1" applyBorder="1" applyAlignment="1">
      <alignment horizontal="center" vertical="center"/>
    </xf>
    <xf numFmtId="0" fontId="7" fillId="4" borderId="1" xfId="0" applyFont="1" applyFill="1" applyBorder="1" applyAlignment="1">
      <alignment vertical="center" wrapText="1"/>
    </xf>
    <xf numFmtId="0" fontId="3" fillId="4" borderId="1" xfId="0" applyFont="1" applyFill="1" applyBorder="1" applyAlignment="1">
      <alignment horizontal="justify" vertical="center" wrapText="1"/>
    </xf>
    <xf numFmtId="0" fontId="7" fillId="4" borderId="1" xfId="0" applyFont="1" applyFill="1" applyBorder="1" applyAlignment="1">
      <alignment vertical="top" wrapText="1"/>
    </xf>
    <xf numFmtId="43" fontId="7" fillId="4" borderId="1" xfId="1" applyFont="1" applyFill="1" applyBorder="1" applyAlignment="1">
      <alignment vertical="center" wrapText="1"/>
    </xf>
    <xf numFmtId="167" fontId="7" fillId="0" borderId="1" xfId="0" applyNumberFormat="1" applyFont="1" applyBorder="1" applyAlignment="1">
      <alignment horizontal="center" vertical="center" shrinkToFit="1"/>
    </xf>
    <xf numFmtId="43" fontId="7" fillId="0" borderId="1" xfId="1" applyFont="1" applyFill="1" applyBorder="1" applyAlignment="1">
      <alignment horizontal="center" vertical="center" shrinkToFit="1"/>
    </xf>
    <xf numFmtId="43" fontId="3" fillId="0" borderId="1" xfId="1" applyFont="1" applyBorder="1" applyAlignment="1">
      <alignment horizontal="center" vertical="center"/>
    </xf>
    <xf numFmtId="43" fontId="3" fillId="0" borderId="1" xfId="1" applyFont="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7" fillId="0" borderId="9" xfId="0" applyFont="1" applyBorder="1" applyAlignment="1">
      <alignment vertical="center" wrapText="1"/>
    </xf>
    <xf numFmtId="0" fontId="12" fillId="0" borderId="2" xfId="0" applyFont="1" applyBorder="1" applyAlignment="1">
      <alignment horizontal="center" vertical="center" wrapText="1"/>
    </xf>
    <xf numFmtId="166" fontId="7" fillId="0" borderId="1" xfId="1" applyNumberFormat="1" applyFont="1" applyBorder="1" applyAlignment="1">
      <alignment vertical="center" wrapText="1"/>
    </xf>
    <xf numFmtId="165" fontId="12" fillId="0" borderId="2"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7" fillId="0" borderId="3" xfId="0" applyFont="1" applyBorder="1" applyAlignment="1">
      <alignment vertical="center" wrapText="1"/>
    </xf>
    <xf numFmtId="43" fontId="7" fillId="2" borderId="1" xfId="1" applyFont="1" applyFill="1" applyBorder="1" applyAlignment="1">
      <alignment vertical="center" wrapText="1"/>
    </xf>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3" fontId="0" fillId="0" borderId="1" xfId="0" applyNumberFormat="1" applyBorder="1" applyAlignment="1">
      <alignment horizontal="center" vertical="center"/>
    </xf>
    <xf numFmtId="0" fontId="12" fillId="0" borderId="13" xfId="0" applyFont="1" applyBorder="1" applyAlignment="1">
      <alignment horizontal="center" vertical="center" wrapText="1"/>
    </xf>
    <xf numFmtId="0" fontId="7" fillId="0" borderId="1" xfId="0" applyFont="1" applyBorder="1" applyAlignment="1">
      <alignment vertical="top" wrapText="1"/>
    </xf>
    <xf numFmtId="0" fontId="3" fillId="0" borderId="1" xfId="0" applyFont="1" applyBorder="1" applyAlignment="1">
      <alignment horizontal="justify" vertical="top" wrapText="1"/>
    </xf>
    <xf numFmtId="43" fontId="7" fillId="0" borderId="1" xfId="6" applyFont="1" applyBorder="1" applyAlignment="1">
      <alignment vertical="top" wrapText="1"/>
    </xf>
    <xf numFmtId="43" fontId="7" fillId="4" borderId="1" xfId="6" applyFont="1" applyFill="1" applyBorder="1" applyAlignment="1">
      <alignment vertical="top" wrapText="1"/>
    </xf>
    <xf numFmtId="0" fontId="3" fillId="0" borderId="1" xfId="0" applyFont="1" applyBorder="1" applyAlignment="1">
      <alignment vertical="top" wrapText="1"/>
    </xf>
    <xf numFmtId="0" fontId="7" fillId="0" borderId="0" xfId="0" applyFont="1" applyAlignment="1">
      <alignment vertical="top" wrapText="1"/>
    </xf>
    <xf numFmtId="0" fontId="3" fillId="4" borderId="1" xfId="0" applyFont="1" applyFill="1" applyBorder="1" applyAlignment="1">
      <alignment horizontal="center" vertical="top" wrapText="1"/>
    </xf>
    <xf numFmtId="43" fontId="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7" fillId="0" borderId="1" xfId="0" applyFont="1" applyBorder="1" applyAlignment="1">
      <alignment horizontal="left" vertical="center" wrapText="1"/>
    </xf>
    <xf numFmtId="3" fontId="7" fillId="5" borderId="1" xfId="0" applyNumberFormat="1" applyFont="1" applyFill="1" applyBorder="1" applyAlignment="1">
      <alignment horizontal="left" vertical="center" wrapText="1"/>
    </xf>
    <xf numFmtId="1" fontId="7" fillId="0" borderId="1" xfId="1"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43" fontId="7" fillId="0" borderId="1" xfId="1" applyFont="1" applyBorder="1" applyAlignment="1">
      <alignment horizontal="left" vertical="center" wrapText="1"/>
    </xf>
    <xf numFmtId="0" fontId="7" fillId="0" borderId="1" xfId="1" applyNumberFormat="1" applyFont="1" applyBorder="1" applyAlignment="1">
      <alignment horizontal="left" vertical="center" wrapText="1"/>
    </xf>
    <xf numFmtId="0" fontId="3" fillId="0" borderId="1" xfId="0" applyFont="1" applyBorder="1" applyAlignment="1">
      <alignment horizontal="left" vertical="center" wrapText="1"/>
    </xf>
    <xf numFmtId="0" fontId="14" fillId="0" borderId="1" xfId="0" applyFont="1" applyBorder="1" applyAlignment="1">
      <alignment vertical="center" wrapText="1"/>
    </xf>
    <xf numFmtId="43" fontId="7" fillId="0" borderId="1" xfId="1" applyFont="1" applyFill="1" applyBorder="1" applyAlignment="1">
      <alignment vertical="center" wrapText="1"/>
    </xf>
    <xf numFmtId="166" fontId="7" fillId="0" borderId="1" xfId="1" applyNumberFormat="1" applyFont="1" applyFill="1" applyBorder="1" applyAlignment="1">
      <alignment vertical="center" wrapText="1"/>
    </xf>
    <xf numFmtId="0" fontId="12" fillId="4" borderId="1" xfId="0" applyFont="1" applyFill="1" applyBorder="1" applyAlignment="1">
      <alignment horizontal="center" vertical="center"/>
    </xf>
    <xf numFmtId="0" fontId="12" fillId="4" borderId="1" xfId="0" applyFont="1" applyFill="1" applyBorder="1" applyAlignment="1">
      <alignment horizontal="left" vertical="center"/>
    </xf>
    <xf numFmtId="0" fontId="12" fillId="4" borderId="1" xfId="2" applyFont="1" applyFill="1" applyBorder="1" applyAlignment="1" applyProtection="1">
      <alignment horizontal="left" vertical="center" wrapText="1"/>
    </xf>
    <xf numFmtId="168" fontId="12" fillId="4" borderId="1" xfId="0" applyNumberFormat="1" applyFont="1" applyFill="1" applyBorder="1" applyAlignment="1">
      <alignment horizontal="center" vertical="center"/>
    </xf>
    <xf numFmtId="4" fontId="15" fillId="4" borderId="1" xfId="0" applyNumberFormat="1" applyFont="1" applyFill="1" applyBorder="1" applyAlignment="1">
      <alignment horizontal="center" vertical="center"/>
    </xf>
    <xf numFmtId="4" fontId="15" fillId="4" borderId="1" xfId="0" applyNumberFormat="1" applyFont="1" applyFill="1" applyBorder="1" applyAlignment="1">
      <alignment horizontal="center"/>
    </xf>
    <xf numFmtId="4" fontId="12" fillId="4" borderId="1" xfId="0" applyNumberFormat="1" applyFont="1" applyFill="1" applyBorder="1" applyAlignment="1">
      <alignment horizontal="center" vertical="center"/>
    </xf>
    <xf numFmtId="4" fontId="12" fillId="4" borderId="12" xfId="0" applyNumberFormat="1" applyFont="1" applyFill="1" applyBorder="1" applyAlignment="1">
      <alignment horizontal="center" vertical="center"/>
    </xf>
    <xf numFmtId="0" fontId="12" fillId="4" borderId="1" xfId="0" applyFont="1" applyFill="1" applyBorder="1" applyAlignment="1">
      <alignment horizontal="left" vertical="top"/>
    </xf>
    <xf numFmtId="4" fontId="12" fillId="4" borderId="3" xfId="0" applyNumberFormat="1" applyFont="1" applyFill="1" applyBorder="1" applyAlignment="1">
      <alignment horizontal="center" vertical="center"/>
    </xf>
    <xf numFmtId="0" fontId="12" fillId="4" borderId="1" xfId="0" applyFont="1" applyFill="1" applyBorder="1" applyAlignment="1">
      <alignment horizontal="justify" vertical="center"/>
    </xf>
    <xf numFmtId="0" fontId="12" fillId="0" borderId="1" xfId="0" applyFont="1" applyBorder="1" applyAlignment="1">
      <alignment horizontal="left" vertical="center"/>
    </xf>
    <xf numFmtId="0" fontId="12" fillId="0" borderId="1" xfId="2" applyFont="1" applyFill="1" applyBorder="1" applyAlignment="1" applyProtection="1">
      <alignment horizontal="left" vertical="center" wrapText="1"/>
    </xf>
    <xf numFmtId="168"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4" fontId="15" fillId="0" borderId="1" xfId="0" applyNumberFormat="1" applyFont="1" applyBorder="1" applyAlignment="1">
      <alignment horizontal="center" vertical="center"/>
    </xf>
    <xf numFmtId="4" fontId="12" fillId="0" borderId="1" xfId="0" applyNumberFormat="1" applyFont="1" applyBorder="1" applyAlignment="1">
      <alignment horizontal="center" vertical="center"/>
    </xf>
    <xf numFmtId="4" fontId="12" fillId="0" borderId="12" xfId="0" applyNumberFormat="1" applyFont="1" applyBorder="1" applyAlignment="1">
      <alignment horizontal="center" vertical="center"/>
    </xf>
    <xf numFmtId="0" fontId="12" fillId="0" borderId="1" xfId="0" applyFont="1" applyBorder="1" applyAlignment="1">
      <alignment horizontal="justify" vertical="center"/>
    </xf>
    <xf numFmtId="0" fontId="12" fillId="0" borderId="1" xfId="0" applyFont="1" applyBorder="1" applyAlignment="1">
      <alignment horizontal="left" vertical="center" wrapText="1"/>
    </xf>
    <xf numFmtId="0" fontId="15" fillId="0" borderId="0" xfId="0" applyFont="1"/>
    <xf numFmtId="0" fontId="12" fillId="4" borderId="1" xfId="2" applyFont="1" applyFill="1" applyBorder="1" applyAlignment="1" applyProtection="1">
      <alignment horizontal="left" vertical="center"/>
    </xf>
    <xf numFmtId="4" fontId="16" fillId="4" borderId="1" xfId="0" applyNumberFormat="1" applyFont="1" applyFill="1" applyBorder="1" applyAlignment="1">
      <alignment horizontal="center" vertical="center"/>
    </xf>
    <xf numFmtId="0" fontId="16" fillId="4" borderId="1" xfId="0" applyFont="1" applyFill="1" applyBorder="1" applyAlignment="1">
      <alignment horizontal="left" vertical="center"/>
    </xf>
    <xf numFmtId="0" fontId="16" fillId="4" borderId="3" xfId="0" applyFont="1" applyFill="1" applyBorder="1" applyAlignment="1">
      <alignment horizontal="left" vertical="center"/>
    </xf>
    <xf numFmtId="0" fontId="12" fillId="4" borderId="3" xfId="0" applyFont="1" applyFill="1" applyBorder="1" applyAlignment="1">
      <alignment horizontal="left" vertical="center"/>
    </xf>
    <xf numFmtId="168" fontId="12" fillId="4" borderId="3" xfId="0" applyNumberFormat="1" applyFont="1" applyFill="1" applyBorder="1" applyAlignment="1">
      <alignment horizontal="center" vertical="center"/>
    </xf>
    <xf numFmtId="0" fontId="16" fillId="4" borderId="1" xfId="0" applyFont="1" applyFill="1" applyBorder="1" applyAlignment="1">
      <alignment vertical="center"/>
    </xf>
    <xf numFmtId="0" fontId="15" fillId="4" borderId="1" xfId="0" applyFont="1" applyFill="1" applyBorder="1" applyAlignment="1">
      <alignment horizontal="justify" vertical="center"/>
    </xf>
    <xf numFmtId="168" fontId="16" fillId="4" borderId="1" xfId="1" applyNumberFormat="1" applyFont="1" applyFill="1" applyBorder="1" applyAlignment="1">
      <alignment horizontal="center" vertical="center"/>
    </xf>
    <xf numFmtId="168" fontId="12" fillId="4" borderId="1" xfId="0" applyNumberFormat="1" applyFont="1" applyFill="1" applyBorder="1" applyAlignment="1">
      <alignment horizontal="center" vertical="top"/>
    </xf>
    <xf numFmtId="4" fontId="12" fillId="4" borderId="1" xfId="1" applyNumberFormat="1" applyFont="1" applyFill="1" applyBorder="1" applyAlignment="1">
      <alignment horizontal="center" vertical="center"/>
    </xf>
    <xf numFmtId="4" fontId="12" fillId="4" borderId="1" xfId="7" applyNumberFormat="1" applyFont="1" applyFill="1" applyBorder="1" applyAlignment="1">
      <alignment horizontal="center" vertical="center"/>
    </xf>
    <xf numFmtId="0" fontId="12" fillId="4" borderId="1" xfId="8" applyFont="1" applyFill="1" applyBorder="1" applyAlignment="1" applyProtection="1">
      <alignment horizontal="left" vertical="center"/>
    </xf>
    <xf numFmtId="168" fontId="12" fillId="4" borderId="1" xfId="1" applyNumberFormat="1" applyFont="1" applyFill="1" applyBorder="1" applyAlignment="1">
      <alignment horizontal="center" vertical="center"/>
    </xf>
    <xf numFmtId="168" fontId="15" fillId="4" borderId="1" xfId="0" applyNumberFormat="1" applyFont="1" applyFill="1" applyBorder="1" applyAlignment="1">
      <alignment horizontal="center" vertical="center"/>
    </xf>
    <xf numFmtId="49" fontId="15" fillId="4" borderId="1" xfId="0" applyNumberFormat="1" applyFont="1" applyFill="1" applyBorder="1" applyAlignment="1">
      <alignment horizontal="left" vertical="center"/>
    </xf>
    <xf numFmtId="4" fontId="12" fillId="4" borderId="1" xfId="0" applyNumberFormat="1" applyFont="1" applyFill="1" applyBorder="1" applyAlignment="1">
      <alignment horizontal="left" vertical="top"/>
    </xf>
    <xf numFmtId="0" fontId="18" fillId="4" borderId="1" xfId="0" applyFont="1" applyFill="1" applyBorder="1" applyAlignment="1">
      <alignment horizontal="left" vertical="center"/>
    </xf>
    <xf numFmtId="0" fontId="12" fillId="4" borderId="1" xfId="0" applyFont="1" applyFill="1" applyBorder="1" applyAlignment="1">
      <alignment vertical="center"/>
    </xf>
    <xf numFmtId="0" fontId="3" fillId="4" borderId="1" xfId="0" applyFont="1" applyFill="1" applyBorder="1" applyAlignment="1">
      <alignment horizontal="left"/>
    </xf>
    <xf numFmtId="0" fontId="12" fillId="4" borderId="12" xfId="0" applyFont="1" applyFill="1" applyBorder="1" applyAlignment="1">
      <alignment horizontal="left" vertical="center"/>
    </xf>
    <xf numFmtId="4" fontId="12" fillId="4" borderId="1" xfId="2" applyNumberFormat="1" applyFont="1" applyFill="1" applyBorder="1" applyAlignment="1" applyProtection="1">
      <alignment horizontal="left" vertical="top"/>
    </xf>
    <xf numFmtId="0" fontId="12" fillId="4" borderId="1" xfId="9" applyFont="1" applyFill="1" applyBorder="1" applyAlignment="1">
      <alignment horizontal="left" vertical="center"/>
    </xf>
    <xf numFmtId="168" fontId="12" fillId="4" borderId="1" xfId="10" applyNumberFormat="1" applyFont="1" applyFill="1" applyBorder="1" applyAlignment="1">
      <alignment horizontal="center" vertical="center"/>
    </xf>
    <xf numFmtId="0" fontId="3" fillId="4" borderId="1" xfId="0" applyFont="1" applyFill="1" applyBorder="1"/>
    <xf numFmtId="0" fontId="3" fillId="4" borderId="1" xfId="0" applyFont="1" applyFill="1" applyBorder="1" applyAlignment="1">
      <alignment horizontal="left" vertical="center"/>
    </xf>
    <xf numFmtId="168" fontId="3" fillId="4" borderId="1" xfId="0" applyNumberFormat="1" applyFont="1" applyFill="1" applyBorder="1" applyAlignment="1">
      <alignment horizontal="center" vertical="center"/>
    </xf>
    <xf numFmtId="4" fontId="3" fillId="4" borderId="1" xfId="0" applyNumberFormat="1" applyFont="1" applyFill="1" applyBorder="1" applyAlignment="1">
      <alignment horizontal="center" vertical="center"/>
    </xf>
    <xf numFmtId="0" fontId="3" fillId="4" borderId="1" xfId="0" applyFont="1" applyFill="1" applyBorder="1" applyAlignment="1">
      <alignment horizontal="center"/>
    </xf>
    <xf numFmtId="4" fontId="3" fillId="4" borderId="1" xfId="0" applyNumberFormat="1" applyFont="1" applyFill="1" applyBorder="1" applyAlignment="1">
      <alignment horizontal="center"/>
    </xf>
    <xf numFmtId="4" fontId="3" fillId="0" borderId="1" xfId="0" applyNumberFormat="1" applyFont="1" applyBorder="1" applyAlignment="1">
      <alignment horizontal="center"/>
    </xf>
    <xf numFmtId="0" fontId="3" fillId="0" borderId="0" xfId="0" applyFont="1" applyAlignment="1">
      <alignment horizontal="center"/>
    </xf>
    <xf numFmtId="43" fontId="6" fillId="0" borderId="2" xfId="1" applyFont="1" applyBorder="1" applyAlignment="1">
      <alignment horizontal="center" vertical="center" wrapText="1"/>
    </xf>
    <xf numFmtId="43" fontId="15" fillId="3" borderId="1" xfId="1" applyFont="1" applyFill="1" applyBorder="1" applyAlignment="1">
      <alignment horizontal="center" vertical="center"/>
    </xf>
    <xf numFmtId="0" fontId="21" fillId="2" borderId="1" xfId="0" applyFont="1" applyFill="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applyAlignment="1">
      <alignment horizontal="left" wrapText="1"/>
    </xf>
    <xf numFmtId="43" fontId="15" fillId="0" borderId="1" xfId="0" applyNumberFormat="1" applyFont="1" applyBorder="1" applyAlignment="1">
      <alignment wrapText="1"/>
    </xf>
    <xf numFmtId="43" fontId="21" fillId="2" borderId="1" xfId="1" applyFont="1" applyFill="1" applyBorder="1" applyAlignment="1">
      <alignment horizontal="center" vertical="center" wrapText="1"/>
    </xf>
    <xf numFmtId="0" fontId="21" fillId="0" borderId="0" xfId="0" applyFont="1" applyAlignment="1">
      <alignment horizontal="center"/>
    </xf>
    <xf numFmtId="43" fontId="15" fillId="0" borderId="0" xfId="1" applyFont="1"/>
    <xf numFmtId="0" fontId="20" fillId="4" borderId="1" xfId="0" applyFont="1" applyFill="1" applyBorder="1" applyAlignment="1">
      <alignment horizontal="left" vertical="center"/>
    </xf>
    <xf numFmtId="0" fontId="21" fillId="0" borderId="1" xfId="0" applyFont="1" applyBorder="1" applyAlignment="1">
      <alignment horizontal="center" wrapText="1"/>
    </xf>
    <xf numFmtId="0" fontId="21" fillId="0" borderId="1" xfId="0" applyFont="1" applyBorder="1" applyAlignment="1">
      <alignment wrapText="1"/>
    </xf>
    <xf numFmtId="43" fontId="15" fillId="0" borderId="1" xfId="1" applyFont="1" applyBorder="1" applyAlignment="1">
      <alignment wrapText="1"/>
    </xf>
    <xf numFmtId="0" fontId="15" fillId="0" borderId="1" xfId="0" applyFont="1" applyBorder="1"/>
    <xf numFmtId="43" fontId="15" fillId="0" borderId="1" xfId="1" applyFont="1" applyBorder="1"/>
    <xf numFmtId="0" fontId="20" fillId="0" borderId="1" xfId="0" applyFont="1" applyBorder="1"/>
    <xf numFmtId="0" fontId="15" fillId="0" borderId="0" xfId="0" applyFont="1" applyAlignment="1">
      <alignment vertical="center" wrapText="1"/>
    </xf>
    <xf numFmtId="43" fontId="15" fillId="0" borderId="0" xfId="1" applyFont="1" applyAlignment="1">
      <alignment vertical="center" wrapText="1"/>
    </xf>
    <xf numFmtId="0" fontId="15" fillId="0" borderId="0" xfId="0" applyFont="1" applyAlignment="1">
      <alignment horizontal="center" vertical="center" wrapText="1"/>
    </xf>
    <xf numFmtId="0" fontId="15" fillId="0" borderId="1" xfId="0" applyFont="1" applyBorder="1" applyAlignment="1">
      <alignment vertical="center" wrapText="1"/>
    </xf>
    <xf numFmtId="43" fontId="15" fillId="0" borderId="1" xfId="1" applyFont="1" applyBorder="1" applyAlignment="1">
      <alignment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43" fontId="21" fillId="0" borderId="1" xfId="1" applyFont="1" applyBorder="1" applyAlignment="1">
      <alignment vertical="center" wrapText="1"/>
    </xf>
    <xf numFmtId="43" fontId="15" fillId="0" borderId="1" xfId="1" applyFont="1" applyFill="1" applyBorder="1" applyAlignment="1">
      <alignment vertical="center" wrapText="1"/>
    </xf>
    <xf numFmtId="43" fontId="21" fillId="0" borderId="1" xfId="1" applyFont="1" applyFill="1" applyBorder="1" applyAlignment="1">
      <alignment vertical="center" wrapText="1"/>
    </xf>
    <xf numFmtId="43" fontId="12" fillId="0" borderId="1" xfId="1" applyFont="1" applyBorder="1"/>
    <xf numFmtId="0" fontId="12" fillId="4"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1" xfId="2" applyFont="1" applyFill="1" applyBorder="1" applyAlignment="1" applyProtection="1">
      <alignment horizontal="left" vertical="center"/>
    </xf>
    <xf numFmtId="168" fontId="12"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4" fontId="12" fillId="0" borderId="1" xfId="1" applyNumberFormat="1" applyFont="1" applyFill="1" applyBorder="1" applyAlignment="1">
      <alignment horizontal="center" vertical="center"/>
    </xf>
    <xf numFmtId="4" fontId="15"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0" xfId="0" applyFont="1" applyFill="1"/>
    <xf numFmtId="0" fontId="21" fillId="0" borderId="1" xfId="0" applyFont="1" applyFill="1" applyBorder="1" applyAlignment="1">
      <alignment horizontal="center" vertical="center" wrapText="1"/>
    </xf>
  </cellXfs>
  <cellStyles count="11">
    <cellStyle name="Гиперссылка" xfId="2" builtinId="8"/>
    <cellStyle name="Гиперссылка 2" xfId="8"/>
    <cellStyle name="Обычный" xfId="0" builtinId="0"/>
    <cellStyle name="Обычный 2" xfId="7"/>
    <cellStyle name="Обычный 2 13 2" xfId="5"/>
    <cellStyle name="Обычный 4" xfId="10"/>
    <cellStyle name="Обычный 5" xfId="9"/>
    <cellStyle name="Обычный 6 2" xfId="4"/>
    <cellStyle name="Финансовый" xfId="1" builtinId="3"/>
    <cellStyle name="Финансовый 2" xfId="3"/>
    <cellStyle name="Финансовый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1055;&#1045;&#1056;&#1045;&#1055;&#1048;&#1057;&#1050;&#1048;%20&#1080;%20&#1055;&#1088;&#1080;&#1082;&#1072;&#1079;&#1099;%20&#1043;&#1086;&#1089;.&#1086;&#1088;&#1075;\&#1040;&#1054;%20&#1053;&#1050;%20&#1050;&#1072;&#1079;&#1084;&#1091;&#1085;&#1072;&#1081;&#1075;&#1072;&#1079;\2023\&#1050;&#1072;&#1089;.%20&#1050;&#1055;&#1044;%20&#1084;&#1072;&#1081;%202023\&#1055;&#1088;&#1086;&#1096;&#1083;&#1099;&#1081;%20&#1075;&#1086;&#107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тодика"/>
      <sheetName val="Приложение 4.3 (КПД4)"/>
      <sheetName val="Приложение 4.4 (статус КПД)"/>
    </sheetNames>
    <sheetDataSet>
      <sheetData sheetId="0" refreshError="1"/>
      <sheetData sheetId="1" refreshError="1">
        <row r="6">
          <cell r="L6" t="str">
            <v>ТОО "DALATEX"</v>
          </cell>
        </row>
      </sheetData>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20"/>
  <sheetViews>
    <sheetView tabSelected="1" zoomScale="85" zoomScaleNormal="85" workbookViewId="0">
      <selection activeCell="A4" sqref="A4"/>
    </sheetView>
  </sheetViews>
  <sheetFormatPr defaultRowHeight="12.75" x14ac:dyDescent="0.2"/>
  <cols>
    <col min="1" max="1" width="12.7109375" style="1" customWidth="1"/>
    <col min="2" max="2" width="26" style="1" customWidth="1"/>
    <col min="3" max="3" width="18.5703125" style="1" customWidth="1"/>
    <col min="4" max="4" width="20.85546875" style="1" customWidth="1"/>
    <col min="5" max="5" width="39.42578125" style="1" customWidth="1"/>
    <col min="6" max="6" width="32.5703125" style="1" customWidth="1"/>
    <col min="7" max="7" width="14.7109375" style="1" customWidth="1"/>
    <col min="8" max="8" width="11.7109375" style="1" customWidth="1"/>
    <col min="9" max="9" width="22.85546875" style="1" customWidth="1"/>
    <col min="10" max="10" width="18" style="1" customWidth="1"/>
    <col min="11" max="11" width="16.140625" style="1" customWidth="1"/>
    <col min="12" max="12" width="18.42578125" style="1" customWidth="1"/>
    <col min="13" max="13" width="21.28515625" style="2" customWidth="1"/>
    <col min="14" max="16384" width="9.140625" style="1"/>
  </cols>
  <sheetData>
    <row r="2" spans="1:13" x14ac:dyDescent="0.2">
      <c r="B2" s="4"/>
    </row>
    <row r="3" spans="1:13" x14ac:dyDescent="0.2">
      <c r="B3" s="4"/>
    </row>
    <row r="4" spans="1:13" ht="102.75" customHeight="1" x14ac:dyDescent="0.2">
      <c r="A4" s="5" t="s">
        <v>0</v>
      </c>
      <c r="B4" s="5" t="s">
        <v>1</v>
      </c>
      <c r="C4" s="5" t="s">
        <v>2</v>
      </c>
      <c r="D4" s="5" t="s">
        <v>3</v>
      </c>
      <c r="E4" s="5" t="s">
        <v>4</v>
      </c>
      <c r="F4" s="5" t="s">
        <v>5</v>
      </c>
      <c r="G4" s="5" t="s">
        <v>6</v>
      </c>
      <c r="H4" s="5" t="s">
        <v>7</v>
      </c>
      <c r="I4" s="6" t="s">
        <v>8</v>
      </c>
      <c r="J4" s="5" t="s">
        <v>9</v>
      </c>
      <c r="K4" s="5" t="s">
        <v>10</v>
      </c>
      <c r="L4" s="5" t="s">
        <v>11</v>
      </c>
      <c r="M4" s="7" t="s">
        <v>12</v>
      </c>
    </row>
    <row r="5" spans="1:13" s="164" customFormat="1" x14ac:dyDescent="0.2">
      <c r="A5" s="7">
        <v>1</v>
      </c>
      <c r="B5" s="7">
        <v>2</v>
      </c>
      <c r="C5" s="7">
        <v>3</v>
      </c>
      <c r="D5" s="7">
        <v>4</v>
      </c>
      <c r="E5" s="7">
        <v>5</v>
      </c>
      <c r="F5" s="7">
        <v>6</v>
      </c>
      <c r="G5" s="7">
        <v>7</v>
      </c>
      <c r="H5" s="7">
        <v>8</v>
      </c>
      <c r="I5" s="7">
        <v>9</v>
      </c>
      <c r="J5" s="7">
        <v>10</v>
      </c>
      <c r="K5" s="7">
        <v>11</v>
      </c>
      <c r="L5" s="7">
        <v>12</v>
      </c>
      <c r="M5" s="7">
        <v>13</v>
      </c>
    </row>
    <row r="6" spans="1:13" ht="25.5" x14ac:dyDescent="0.2">
      <c r="A6" s="8">
        <v>1</v>
      </c>
      <c r="B6" s="8" t="s">
        <v>13</v>
      </c>
      <c r="C6" s="8" t="s">
        <v>14</v>
      </c>
      <c r="D6" s="8" t="s">
        <v>15</v>
      </c>
      <c r="E6" s="8" t="s">
        <v>27</v>
      </c>
      <c r="F6" s="8" t="s">
        <v>16</v>
      </c>
      <c r="G6" s="8" t="s">
        <v>17</v>
      </c>
      <c r="H6" s="10">
        <v>43</v>
      </c>
      <c r="I6" s="12">
        <v>200000</v>
      </c>
      <c r="J6" s="10">
        <f t="shared" ref="J6:J37" si="0">I6*H6</f>
        <v>8600000</v>
      </c>
      <c r="K6" s="12">
        <v>194000</v>
      </c>
      <c r="L6" s="10">
        <f t="shared" ref="L6:L37" si="1">K6*H6</f>
        <v>8342000</v>
      </c>
      <c r="M6" s="8" t="s">
        <v>18</v>
      </c>
    </row>
    <row r="7" spans="1:13" ht="38.25" x14ac:dyDescent="0.2">
      <c r="A7" s="8">
        <v>2</v>
      </c>
      <c r="B7" s="8" t="s">
        <v>13</v>
      </c>
      <c r="C7" s="8" t="s">
        <v>14</v>
      </c>
      <c r="D7" s="8" t="s">
        <v>19</v>
      </c>
      <c r="E7" s="8" t="s">
        <v>25</v>
      </c>
      <c r="F7" s="8" t="s">
        <v>20</v>
      </c>
      <c r="G7" s="8" t="s">
        <v>17</v>
      </c>
      <c r="H7" s="10">
        <v>43</v>
      </c>
      <c r="I7" s="12">
        <v>116480</v>
      </c>
      <c r="J7" s="10">
        <f t="shared" si="0"/>
        <v>5008640</v>
      </c>
      <c r="K7" s="12">
        <v>114735</v>
      </c>
      <c r="L7" s="10">
        <f t="shared" si="1"/>
        <v>4933605</v>
      </c>
      <c r="M7" s="8" t="s">
        <v>395</v>
      </c>
    </row>
    <row r="8" spans="1:13" ht="25.5" x14ac:dyDescent="0.2">
      <c r="A8" s="8">
        <v>3</v>
      </c>
      <c r="B8" s="8" t="s">
        <v>13</v>
      </c>
      <c r="C8" s="8" t="s">
        <v>21</v>
      </c>
      <c r="D8" s="8" t="s">
        <v>22</v>
      </c>
      <c r="E8" s="8" t="s">
        <v>23</v>
      </c>
      <c r="F8" s="8" t="s">
        <v>24</v>
      </c>
      <c r="G8" s="8" t="s">
        <v>17</v>
      </c>
      <c r="H8" s="8">
        <v>2</v>
      </c>
      <c r="I8" s="14">
        <v>32500</v>
      </c>
      <c r="J8" s="10">
        <f t="shared" si="0"/>
        <v>65000</v>
      </c>
      <c r="K8" s="14">
        <v>31524.999999999996</v>
      </c>
      <c r="L8" s="10">
        <f t="shared" si="1"/>
        <v>63049.999999999993</v>
      </c>
      <c r="M8" s="8" t="s">
        <v>18</v>
      </c>
    </row>
    <row r="9" spans="1:13" ht="38.25" x14ac:dyDescent="0.2">
      <c r="A9" s="8">
        <v>4</v>
      </c>
      <c r="B9" s="8" t="s">
        <v>13</v>
      </c>
      <c r="C9" s="8" t="s">
        <v>21</v>
      </c>
      <c r="D9" s="8" t="s">
        <v>19</v>
      </c>
      <c r="E9" s="8" t="s">
        <v>25</v>
      </c>
      <c r="F9" s="8" t="s">
        <v>26</v>
      </c>
      <c r="G9" s="8" t="s">
        <v>17</v>
      </c>
      <c r="H9" s="8">
        <v>25</v>
      </c>
      <c r="I9" s="14">
        <v>22000</v>
      </c>
      <c r="J9" s="10">
        <f t="shared" si="0"/>
        <v>550000</v>
      </c>
      <c r="K9" s="14">
        <v>21670</v>
      </c>
      <c r="L9" s="10">
        <f t="shared" si="1"/>
        <v>541750</v>
      </c>
      <c r="M9" s="192" t="s">
        <v>395</v>
      </c>
    </row>
    <row r="10" spans="1:13" ht="38.25" x14ac:dyDescent="0.2">
      <c r="A10" s="8">
        <v>5</v>
      </c>
      <c r="B10" s="8" t="s">
        <v>13</v>
      </c>
      <c r="C10" s="8" t="s">
        <v>21</v>
      </c>
      <c r="D10" s="8" t="s">
        <v>19</v>
      </c>
      <c r="E10" s="8" t="s">
        <v>25</v>
      </c>
      <c r="F10" s="8" t="s">
        <v>26</v>
      </c>
      <c r="G10" s="8" t="s">
        <v>17</v>
      </c>
      <c r="H10" s="8">
        <v>28</v>
      </c>
      <c r="I10" s="14">
        <v>22000</v>
      </c>
      <c r="J10" s="10">
        <f t="shared" si="0"/>
        <v>616000</v>
      </c>
      <c r="K10" s="14">
        <v>21340</v>
      </c>
      <c r="L10" s="10">
        <f t="shared" si="1"/>
        <v>597520</v>
      </c>
      <c r="M10" s="8" t="s">
        <v>18</v>
      </c>
    </row>
    <row r="11" spans="1:13" ht="38.25" x14ac:dyDescent="0.2">
      <c r="A11" s="8">
        <v>6</v>
      </c>
      <c r="B11" s="8" t="s">
        <v>13</v>
      </c>
      <c r="C11" s="8" t="s">
        <v>21</v>
      </c>
      <c r="D11" s="8" t="s">
        <v>19</v>
      </c>
      <c r="E11" s="8" t="s">
        <v>25</v>
      </c>
      <c r="F11" s="8" t="s">
        <v>26</v>
      </c>
      <c r="G11" s="8" t="s">
        <v>17</v>
      </c>
      <c r="H11" s="8">
        <v>9</v>
      </c>
      <c r="I11" s="14">
        <v>22000</v>
      </c>
      <c r="J11" s="10">
        <f t="shared" si="0"/>
        <v>198000</v>
      </c>
      <c r="K11" s="14">
        <v>21340</v>
      </c>
      <c r="L11" s="10">
        <f t="shared" si="1"/>
        <v>192060</v>
      </c>
      <c r="M11" s="8" t="s">
        <v>18</v>
      </c>
    </row>
    <row r="12" spans="1:13" ht="30" x14ac:dyDescent="0.2">
      <c r="A12" s="8">
        <v>7</v>
      </c>
      <c r="B12" s="8" t="s">
        <v>13</v>
      </c>
      <c r="C12" s="8" t="s">
        <v>21</v>
      </c>
      <c r="D12" s="8" t="s">
        <v>15</v>
      </c>
      <c r="E12" s="8" t="s">
        <v>27</v>
      </c>
      <c r="F12" s="8" t="s">
        <v>28</v>
      </c>
      <c r="G12" s="8" t="s">
        <v>17</v>
      </c>
      <c r="H12" s="8">
        <v>7</v>
      </c>
      <c r="I12" s="14">
        <v>47200</v>
      </c>
      <c r="J12" s="10">
        <f t="shared" si="0"/>
        <v>330400</v>
      </c>
      <c r="K12" s="14">
        <v>46494.999999999993</v>
      </c>
      <c r="L12" s="10">
        <f t="shared" si="1"/>
        <v>325464.99999999994</v>
      </c>
      <c r="M12" s="192" t="s">
        <v>395</v>
      </c>
    </row>
    <row r="13" spans="1:13" ht="25.5" x14ac:dyDescent="0.2">
      <c r="A13" s="8">
        <v>8</v>
      </c>
      <c r="B13" s="8" t="s">
        <v>13</v>
      </c>
      <c r="C13" s="8" t="s">
        <v>21</v>
      </c>
      <c r="D13" s="8" t="s">
        <v>29</v>
      </c>
      <c r="E13" s="8" t="s">
        <v>30</v>
      </c>
      <c r="F13" s="8" t="s">
        <v>31</v>
      </c>
      <c r="G13" s="8" t="s">
        <v>32</v>
      </c>
      <c r="H13" s="8">
        <v>275</v>
      </c>
      <c r="I13" s="14">
        <v>4592.5</v>
      </c>
      <c r="J13" s="10">
        <f t="shared" si="0"/>
        <v>1262937.5</v>
      </c>
      <c r="K13" s="14">
        <v>3903.63</v>
      </c>
      <c r="L13" s="10">
        <f t="shared" si="1"/>
        <v>1073498.25</v>
      </c>
      <c r="M13" s="28" t="s">
        <v>62</v>
      </c>
    </row>
    <row r="14" spans="1:13" ht="25.5" x14ac:dyDescent="0.2">
      <c r="A14" s="8">
        <v>9</v>
      </c>
      <c r="B14" s="8" t="s">
        <v>13</v>
      </c>
      <c r="C14" s="8" t="s">
        <v>21</v>
      </c>
      <c r="D14" s="8" t="s">
        <v>29</v>
      </c>
      <c r="E14" s="8" t="s">
        <v>30</v>
      </c>
      <c r="F14" s="8" t="s">
        <v>31</v>
      </c>
      <c r="G14" s="8" t="s">
        <v>32</v>
      </c>
      <c r="H14" s="8">
        <v>129</v>
      </c>
      <c r="I14" s="14">
        <v>4592.5</v>
      </c>
      <c r="J14" s="10">
        <f t="shared" si="0"/>
        <v>592432.5</v>
      </c>
      <c r="K14" s="14">
        <v>3903.6299833887037</v>
      </c>
      <c r="L14" s="10">
        <f t="shared" si="1"/>
        <v>503568.26785714278</v>
      </c>
      <c r="M14" s="28" t="s">
        <v>62</v>
      </c>
    </row>
    <row r="15" spans="1:13" ht="51" x14ac:dyDescent="0.2">
      <c r="A15" s="8">
        <v>10</v>
      </c>
      <c r="B15" s="8" t="s">
        <v>13</v>
      </c>
      <c r="C15" s="8" t="s">
        <v>33</v>
      </c>
      <c r="D15" s="8" t="s">
        <v>19</v>
      </c>
      <c r="E15" s="8" t="s">
        <v>34</v>
      </c>
      <c r="F15" s="8" t="s">
        <v>34</v>
      </c>
      <c r="G15" s="8" t="s">
        <v>17</v>
      </c>
      <c r="H15" s="8">
        <v>620</v>
      </c>
      <c r="I15" s="10">
        <v>22000</v>
      </c>
      <c r="J15" s="10">
        <f t="shared" si="0"/>
        <v>13640000</v>
      </c>
      <c r="K15" s="10">
        <v>21340</v>
      </c>
      <c r="L15" s="10">
        <f t="shared" si="1"/>
        <v>13230800</v>
      </c>
      <c r="M15" s="8" t="s">
        <v>35</v>
      </c>
    </row>
    <row r="16" spans="1:13" ht="38.25" x14ac:dyDescent="0.2">
      <c r="A16" s="8">
        <v>11</v>
      </c>
      <c r="B16" s="8" t="s">
        <v>13</v>
      </c>
      <c r="C16" s="8" t="s">
        <v>33</v>
      </c>
      <c r="D16" s="8" t="s">
        <v>19</v>
      </c>
      <c r="E16" s="8" t="s">
        <v>34</v>
      </c>
      <c r="F16" s="8" t="s">
        <v>34</v>
      </c>
      <c r="G16" s="8" t="s">
        <v>17</v>
      </c>
      <c r="H16" s="8">
        <v>526</v>
      </c>
      <c r="I16" s="10">
        <v>22000</v>
      </c>
      <c r="J16" s="10">
        <f t="shared" si="0"/>
        <v>11572000</v>
      </c>
      <c r="K16" s="10">
        <v>21670</v>
      </c>
      <c r="L16" s="10">
        <f t="shared" si="1"/>
        <v>11398420</v>
      </c>
      <c r="M16" s="192" t="s">
        <v>395</v>
      </c>
    </row>
    <row r="17" spans="1:13" ht="38.25" x14ac:dyDescent="0.2">
      <c r="A17" s="8">
        <v>12</v>
      </c>
      <c r="B17" s="8" t="s">
        <v>13</v>
      </c>
      <c r="C17" s="8" t="s">
        <v>33</v>
      </c>
      <c r="D17" s="8" t="s">
        <v>19</v>
      </c>
      <c r="E17" s="8" t="s">
        <v>34</v>
      </c>
      <c r="F17" s="8" t="s">
        <v>34</v>
      </c>
      <c r="G17" s="8" t="s">
        <v>17</v>
      </c>
      <c r="H17" s="8">
        <v>684</v>
      </c>
      <c r="I17" s="10">
        <v>22000</v>
      </c>
      <c r="J17" s="10">
        <f t="shared" si="0"/>
        <v>15048000</v>
      </c>
      <c r="K17" s="10">
        <v>21340</v>
      </c>
      <c r="L17" s="10">
        <f t="shared" si="1"/>
        <v>14596560</v>
      </c>
      <c r="M17" s="8" t="s">
        <v>18</v>
      </c>
    </row>
    <row r="18" spans="1:13" ht="51" x14ac:dyDescent="0.2">
      <c r="A18" s="8">
        <v>13</v>
      </c>
      <c r="B18" s="8" t="s">
        <v>13</v>
      </c>
      <c r="C18" s="8" t="s">
        <v>33</v>
      </c>
      <c r="D18" s="8" t="s">
        <v>15</v>
      </c>
      <c r="E18" s="8" t="s">
        <v>36</v>
      </c>
      <c r="F18" s="8" t="s">
        <v>36</v>
      </c>
      <c r="G18" s="8" t="s">
        <v>17</v>
      </c>
      <c r="H18" s="8">
        <v>193</v>
      </c>
      <c r="I18" s="10">
        <v>47200</v>
      </c>
      <c r="J18" s="10">
        <f t="shared" si="0"/>
        <v>9109600</v>
      </c>
      <c r="K18" s="10">
        <v>45784</v>
      </c>
      <c r="L18" s="10">
        <f t="shared" si="1"/>
        <v>8836312</v>
      </c>
      <c r="M18" s="8" t="s">
        <v>35</v>
      </c>
    </row>
    <row r="19" spans="1:13" ht="25.5" x14ac:dyDescent="0.2">
      <c r="A19" s="8">
        <v>14</v>
      </c>
      <c r="B19" s="8" t="s">
        <v>13</v>
      </c>
      <c r="C19" s="8" t="s">
        <v>33</v>
      </c>
      <c r="D19" s="8" t="s">
        <v>15</v>
      </c>
      <c r="E19" s="8" t="s">
        <v>36</v>
      </c>
      <c r="F19" s="8" t="s">
        <v>36</v>
      </c>
      <c r="G19" s="8" t="s">
        <v>17</v>
      </c>
      <c r="H19" s="8">
        <v>175</v>
      </c>
      <c r="I19" s="10">
        <v>47200</v>
      </c>
      <c r="J19" s="10">
        <f t="shared" si="0"/>
        <v>8260000</v>
      </c>
      <c r="K19" s="10">
        <v>45784</v>
      </c>
      <c r="L19" s="10">
        <f t="shared" si="1"/>
        <v>8012200</v>
      </c>
      <c r="M19" s="8" t="s">
        <v>18</v>
      </c>
    </row>
    <row r="20" spans="1:13" ht="30" x14ac:dyDescent="0.2">
      <c r="A20" s="8">
        <v>15</v>
      </c>
      <c r="B20" s="8" t="s">
        <v>13</v>
      </c>
      <c r="C20" s="8" t="s">
        <v>37</v>
      </c>
      <c r="D20" s="9" t="s">
        <v>19</v>
      </c>
      <c r="E20" s="8" t="s">
        <v>38</v>
      </c>
      <c r="F20" s="8" t="s">
        <v>39</v>
      </c>
      <c r="G20" s="8" t="s">
        <v>17</v>
      </c>
      <c r="H20" s="10">
        <v>172</v>
      </c>
      <c r="I20" s="10">
        <v>116480</v>
      </c>
      <c r="J20" s="10">
        <f t="shared" si="0"/>
        <v>20034560</v>
      </c>
      <c r="K20" s="10">
        <v>112985</v>
      </c>
      <c r="L20" s="10">
        <f t="shared" si="1"/>
        <v>19433420</v>
      </c>
      <c r="M20" s="192" t="s">
        <v>465</v>
      </c>
    </row>
    <row r="21" spans="1:13" ht="51" x14ac:dyDescent="0.2">
      <c r="A21" s="8">
        <v>16</v>
      </c>
      <c r="B21" s="8" t="s">
        <v>13</v>
      </c>
      <c r="C21" s="8" t="s">
        <v>40</v>
      </c>
      <c r="D21" s="15" t="s">
        <v>22</v>
      </c>
      <c r="E21" s="15" t="s">
        <v>41</v>
      </c>
      <c r="F21" s="15" t="s">
        <v>42</v>
      </c>
      <c r="G21" s="15" t="s">
        <v>17</v>
      </c>
      <c r="H21" s="15">
        <v>38</v>
      </c>
      <c r="I21" s="16">
        <v>32500</v>
      </c>
      <c r="J21" s="10">
        <f t="shared" si="0"/>
        <v>1235000</v>
      </c>
      <c r="K21" s="10">
        <v>31525</v>
      </c>
      <c r="L21" s="10">
        <f t="shared" si="1"/>
        <v>1197950</v>
      </c>
      <c r="M21" s="8" t="s">
        <v>35</v>
      </c>
    </row>
    <row r="22" spans="1:13" ht="25.5" x14ac:dyDescent="0.2">
      <c r="A22" s="8">
        <v>17</v>
      </c>
      <c r="B22" s="8" t="s">
        <v>13</v>
      </c>
      <c r="C22" s="8" t="s">
        <v>40</v>
      </c>
      <c r="D22" s="15" t="s">
        <v>22</v>
      </c>
      <c r="E22" s="15" t="s">
        <v>41</v>
      </c>
      <c r="F22" s="15" t="s">
        <v>43</v>
      </c>
      <c r="G22" s="15" t="s">
        <v>17</v>
      </c>
      <c r="H22" s="15">
        <v>30</v>
      </c>
      <c r="I22" s="16">
        <v>57395</v>
      </c>
      <c r="J22" s="10">
        <f t="shared" si="0"/>
        <v>1721850</v>
      </c>
      <c r="K22" s="18">
        <v>55673.15</v>
      </c>
      <c r="L22" s="10">
        <f t="shared" si="1"/>
        <v>1670194.5</v>
      </c>
      <c r="M22" s="8" t="s">
        <v>18</v>
      </c>
    </row>
    <row r="23" spans="1:13" ht="30" x14ac:dyDescent="0.2">
      <c r="A23" s="8">
        <v>18</v>
      </c>
      <c r="B23" s="8" t="s">
        <v>13</v>
      </c>
      <c r="C23" s="8" t="s">
        <v>40</v>
      </c>
      <c r="D23" s="15" t="s">
        <v>22</v>
      </c>
      <c r="E23" s="15" t="s">
        <v>41</v>
      </c>
      <c r="F23" s="15" t="s">
        <v>43</v>
      </c>
      <c r="G23" s="15" t="s">
        <v>17</v>
      </c>
      <c r="H23" s="15">
        <v>59</v>
      </c>
      <c r="I23" s="16">
        <v>57395</v>
      </c>
      <c r="J23" s="10">
        <f t="shared" si="0"/>
        <v>3386305</v>
      </c>
      <c r="K23" s="19">
        <v>56540</v>
      </c>
      <c r="L23" s="10">
        <f t="shared" si="1"/>
        <v>3335860</v>
      </c>
      <c r="M23" s="192" t="s">
        <v>395</v>
      </c>
    </row>
    <row r="24" spans="1:13" ht="51" x14ac:dyDescent="0.2">
      <c r="A24" s="8">
        <v>19</v>
      </c>
      <c r="B24" s="8" t="s">
        <v>13</v>
      </c>
      <c r="C24" s="8" t="s">
        <v>40</v>
      </c>
      <c r="D24" s="15" t="s">
        <v>22</v>
      </c>
      <c r="E24" s="15" t="s">
        <v>41</v>
      </c>
      <c r="F24" s="15" t="s">
        <v>42</v>
      </c>
      <c r="G24" s="15" t="s">
        <v>17</v>
      </c>
      <c r="H24" s="15">
        <v>54</v>
      </c>
      <c r="I24" s="16">
        <v>32500</v>
      </c>
      <c r="J24" s="10">
        <f t="shared" si="0"/>
        <v>1755000</v>
      </c>
      <c r="K24" s="19">
        <v>31525</v>
      </c>
      <c r="L24" s="10">
        <f t="shared" si="1"/>
        <v>1702350</v>
      </c>
      <c r="M24" s="8" t="s">
        <v>35</v>
      </c>
    </row>
    <row r="25" spans="1:13" ht="30" x14ac:dyDescent="0.2">
      <c r="A25" s="8">
        <v>20</v>
      </c>
      <c r="B25" s="8" t="s">
        <v>13</v>
      </c>
      <c r="C25" s="8" t="s">
        <v>40</v>
      </c>
      <c r="D25" s="15" t="s">
        <v>22</v>
      </c>
      <c r="E25" s="15" t="s">
        <v>41</v>
      </c>
      <c r="F25" s="15" t="s">
        <v>43</v>
      </c>
      <c r="G25" s="15" t="s">
        <v>17</v>
      </c>
      <c r="H25" s="15">
        <v>23</v>
      </c>
      <c r="I25" s="16">
        <v>57395</v>
      </c>
      <c r="J25" s="10">
        <f t="shared" si="0"/>
        <v>1320085</v>
      </c>
      <c r="K25" s="19">
        <v>56540</v>
      </c>
      <c r="L25" s="10">
        <f t="shared" si="1"/>
        <v>1300420</v>
      </c>
      <c r="M25" s="192" t="s">
        <v>395</v>
      </c>
    </row>
    <row r="26" spans="1:13" ht="25.5" x14ac:dyDescent="0.2">
      <c r="A26" s="8">
        <v>21</v>
      </c>
      <c r="B26" s="8" t="s">
        <v>13</v>
      </c>
      <c r="C26" s="8" t="s">
        <v>40</v>
      </c>
      <c r="D26" s="15" t="s">
        <v>22</v>
      </c>
      <c r="E26" s="15" t="s">
        <v>41</v>
      </c>
      <c r="F26" s="15" t="s">
        <v>42</v>
      </c>
      <c r="G26" s="15" t="s">
        <v>17</v>
      </c>
      <c r="H26" s="15">
        <v>41</v>
      </c>
      <c r="I26" s="16">
        <v>32500</v>
      </c>
      <c r="J26" s="10">
        <f t="shared" si="0"/>
        <v>1332500</v>
      </c>
      <c r="K26" s="19">
        <v>31850</v>
      </c>
      <c r="L26" s="10">
        <f t="shared" si="1"/>
        <v>1305850</v>
      </c>
      <c r="M26" s="8" t="s">
        <v>18</v>
      </c>
    </row>
    <row r="27" spans="1:13" ht="51" x14ac:dyDescent="0.2">
      <c r="A27" s="8">
        <v>22</v>
      </c>
      <c r="B27" s="8" t="s">
        <v>13</v>
      </c>
      <c r="C27" s="8" t="s">
        <v>40</v>
      </c>
      <c r="D27" s="15" t="s">
        <v>22</v>
      </c>
      <c r="E27" s="15" t="s">
        <v>41</v>
      </c>
      <c r="F27" s="15" t="s">
        <v>42</v>
      </c>
      <c r="G27" s="15" t="s">
        <v>17</v>
      </c>
      <c r="H27" s="15">
        <v>23</v>
      </c>
      <c r="I27" s="16">
        <v>32500</v>
      </c>
      <c r="J27" s="10">
        <f t="shared" si="0"/>
        <v>747500</v>
      </c>
      <c r="K27" s="19">
        <v>31525</v>
      </c>
      <c r="L27" s="10">
        <f t="shared" si="1"/>
        <v>725075</v>
      </c>
      <c r="M27" s="8" t="s">
        <v>35</v>
      </c>
    </row>
    <row r="28" spans="1:13" ht="25.5" x14ac:dyDescent="0.2">
      <c r="A28" s="8">
        <v>23</v>
      </c>
      <c r="B28" s="8" t="s">
        <v>13</v>
      </c>
      <c r="C28" s="8" t="s">
        <v>40</v>
      </c>
      <c r="D28" s="15" t="s">
        <v>22</v>
      </c>
      <c r="E28" s="15" t="s">
        <v>41</v>
      </c>
      <c r="F28" s="15" t="s">
        <v>42</v>
      </c>
      <c r="G28" s="15" t="s">
        <v>17</v>
      </c>
      <c r="H28" s="15">
        <v>3</v>
      </c>
      <c r="I28" s="16">
        <v>32500</v>
      </c>
      <c r="J28" s="10">
        <f t="shared" si="0"/>
        <v>97500</v>
      </c>
      <c r="K28" s="19">
        <v>31850</v>
      </c>
      <c r="L28" s="10">
        <f t="shared" si="1"/>
        <v>95550</v>
      </c>
      <c r="M28" s="8" t="s">
        <v>18</v>
      </c>
    </row>
    <row r="29" spans="1:13" ht="30" x14ac:dyDescent="0.2">
      <c r="A29" s="8">
        <v>24</v>
      </c>
      <c r="B29" s="8" t="s">
        <v>13</v>
      </c>
      <c r="C29" s="8" t="s">
        <v>40</v>
      </c>
      <c r="D29" s="15" t="s">
        <v>22</v>
      </c>
      <c r="E29" s="15" t="s">
        <v>41</v>
      </c>
      <c r="F29" s="15" t="s">
        <v>43</v>
      </c>
      <c r="G29" s="15" t="s">
        <v>17</v>
      </c>
      <c r="H29" s="15">
        <v>18</v>
      </c>
      <c r="I29" s="16">
        <v>57395</v>
      </c>
      <c r="J29" s="10">
        <f t="shared" si="0"/>
        <v>1033110</v>
      </c>
      <c r="K29" s="19">
        <v>56540</v>
      </c>
      <c r="L29" s="10">
        <f t="shared" si="1"/>
        <v>1017720</v>
      </c>
      <c r="M29" s="192" t="s">
        <v>395</v>
      </c>
    </row>
    <row r="30" spans="1:13" ht="25.5" x14ac:dyDescent="0.2">
      <c r="A30" s="8">
        <v>25</v>
      </c>
      <c r="B30" s="8" t="s">
        <v>44</v>
      </c>
      <c r="C30" s="8" t="s">
        <v>40</v>
      </c>
      <c r="D30" s="15" t="s">
        <v>22</v>
      </c>
      <c r="E30" s="15" t="s">
        <v>41</v>
      </c>
      <c r="F30" s="15" t="s">
        <v>42</v>
      </c>
      <c r="G30" s="15" t="s">
        <v>17</v>
      </c>
      <c r="H30" s="15">
        <v>30</v>
      </c>
      <c r="I30" s="16">
        <v>32500</v>
      </c>
      <c r="J30" s="10">
        <f t="shared" si="0"/>
        <v>975000</v>
      </c>
      <c r="K30" s="19">
        <v>31850</v>
      </c>
      <c r="L30" s="10">
        <f t="shared" si="1"/>
        <v>955500</v>
      </c>
      <c r="M30" s="8" t="s">
        <v>18</v>
      </c>
    </row>
    <row r="31" spans="1:13" ht="25.5" x14ac:dyDescent="0.2">
      <c r="A31" s="8">
        <v>26</v>
      </c>
      <c r="B31" s="8" t="s">
        <v>44</v>
      </c>
      <c r="C31" s="8" t="s">
        <v>40</v>
      </c>
      <c r="D31" s="15" t="s">
        <v>22</v>
      </c>
      <c r="E31" s="15" t="s">
        <v>41</v>
      </c>
      <c r="F31" s="15" t="s">
        <v>43</v>
      </c>
      <c r="G31" s="15" t="s">
        <v>17</v>
      </c>
      <c r="H31" s="15">
        <v>8</v>
      </c>
      <c r="I31" s="16">
        <v>57395</v>
      </c>
      <c r="J31" s="10">
        <f t="shared" si="0"/>
        <v>459160</v>
      </c>
      <c r="K31" s="19">
        <v>55673.15</v>
      </c>
      <c r="L31" s="10">
        <f t="shared" si="1"/>
        <v>445385.2</v>
      </c>
      <c r="M31" s="8" t="s">
        <v>18</v>
      </c>
    </row>
    <row r="32" spans="1:13" ht="25.5" x14ac:dyDescent="0.2">
      <c r="A32" s="8">
        <v>27</v>
      </c>
      <c r="B32" s="8" t="s">
        <v>44</v>
      </c>
      <c r="C32" s="8" t="s">
        <v>40</v>
      </c>
      <c r="D32" s="15" t="s">
        <v>22</v>
      </c>
      <c r="E32" s="15" t="s">
        <v>41</v>
      </c>
      <c r="F32" s="15" t="s">
        <v>43</v>
      </c>
      <c r="G32" s="15" t="s">
        <v>17</v>
      </c>
      <c r="H32" s="15">
        <v>9</v>
      </c>
      <c r="I32" s="16">
        <v>57395</v>
      </c>
      <c r="J32" s="10">
        <f t="shared" si="0"/>
        <v>516555</v>
      </c>
      <c r="K32" s="19">
        <v>55673.15</v>
      </c>
      <c r="L32" s="10">
        <f t="shared" si="1"/>
        <v>501058.35000000003</v>
      </c>
      <c r="M32" s="8" t="s">
        <v>18</v>
      </c>
    </row>
    <row r="33" spans="1:13" ht="25.5" x14ac:dyDescent="0.2">
      <c r="A33" s="8">
        <v>28</v>
      </c>
      <c r="B33" s="8" t="s">
        <v>44</v>
      </c>
      <c r="C33" s="8" t="s">
        <v>40</v>
      </c>
      <c r="D33" s="15" t="s">
        <v>22</v>
      </c>
      <c r="E33" s="15" t="s">
        <v>41</v>
      </c>
      <c r="F33" s="15" t="s">
        <v>42</v>
      </c>
      <c r="G33" s="15" t="s">
        <v>17</v>
      </c>
      <c r="H33" s="15">
        <v>25</v>
      </c>
      <c r="I33" s="16">
        <v>32500</v>
      </c>
      <c r="J33" s="10">
        <f t="shared" si="0"/>
        <v>812500</v>
      </c>
      <c r="K33" s="19">
        <v>31525</v>
      </c>
      <c r="L33" s="10">
        <f t="shared" si="1"/>
        <v>788125</v>
      </c>
      <c r="M33" s="8" t="s">
        <v>18</v>
      </c>
    </row>
    <row r="34" spans="1:13" ht="25.5" x14ac:dyDescent="0.2">
      <c r="A34" s="8">
        <v>29</v>
      </c>
      <c r="B34" s="8" t="s">
        <v>44</v>
      </c>
      <c r="C34" s="8" t="s">
        <v>40</v>
      </c>
      <c r="D34" s="15" t="s">
        <v>22</v>
      </c>
      <c r="E34" s="15" t="s">
        <v>41</v>
      </c>
      <c r="F34" s="15" t="s">
        <v>42</v>
      </c>
      <c r="G34" s="15" t="s">
        <v>17</v>
      </c>
      <c r="H34" s="15">
        <v>48</v>
      </c>
      <c r="I34" s="16">
        <v>32500</v>
      </c>
      <c r="J34" s="10">
        <f t="shared" si="0"/>
        <v>1560000</v>
      </c>
      <c r="K34" s="19">
        <v>31525</v>
      </c>
      <c r="L34" s="10">
        <f t="shared" si="1"/>
        <v>1513200</v>
      </c>
      <c r="M34" s="8" t="s">
        <v>18</v>
      </c>
    </row>
    <row r="35" spans="1:13" ht="25.5" x14ac:dyDescent="0.2">
      <c r="A35" s="8">
        <v>30</v>
      </c>
      <c r="B35" s="8" t="s">
        <v>44</v>
      </c>
      <c r="C35" s="8" t="s">
        <v>40</v>
      </c>
      <c r="D35" s="15" t="s">
        <v>22</v>
      </c>
      <c r="E35" s="15" t="s">
        <v>41</v>
      </c>
      <c r="F35" s="15" t="s">
        <v>43</v>
      </c>
      <c r="G35" s="15" t="s">
        <v>17</v>
      </c>
      <c r="H35" s="15">
        <v>4</v>
      </c>
      <c r="I35" s="16">
        <v>57395</v>
      </c>
      <c r="J35" s="10">
        <f t="shared" si="0"/>
        <v>229580</v>
      </c>
      <c r="K35" s="19">
        <v>55673.15</v>
      </c>
      <c r="L35" s="10">
        <f t="shared" si="1"/>
        <v>222692.6</v>
      </c>
      <c r="M35" s="8" t="s">
        <v>18</v>
      </c>
    </row>
    <row r="36" spans="1:13" ht="51" x14ac:dyDescent="0.2">
      <c r="A36" s="8">
        <v>31</v>
      </c>
      <c r="B36" s="8" t="s">
        <v>44</v>
      </c>
      <c r="C36" s="8" t="s">
        <v>40</v>
      </c>
      <c r="D36" s="15" t="s">
        <v>22</v>
      </c>
      <c r="E36" s="15" t="s">
        <v>41</v>
      </c>
      <c r="F36" s="15" t="s">
        <v>43</v>
      </c>
      <c r="G36" s="15" t="s">
        <v>17</v>
      </c>
      <c r="H36" s="15">
        <v>44</v>
      </c>
      <c r="I36" s="16">
        <v>57395</v>
      </c>
      <c r="J36" s="10">
        <f t="shared" si="0"/>
        <v>2525380</v>
      </c>
      <c r="K36" s="19">
        <v>55673.15</v>
      </c>
      <c r="L36" s="10">
        <f t="shared" si="1"/>
        <v>2449618.6</v>
      </c>
      <c r="M36" s="8" t="s">
        <v>35</v>
      </c>
    </row>
    <row r="37" spans="1:13" ht="25.5" x14ac:dyDescent="0.2">
      <c r="A37" s="8">
        <v>32</v>
      </c>
      <c r="B37" s="8" t="s">
        <v>44</v>
      </c>
      <c r="C37" s="8" t="s">
        <v>40</v>
      </c>
      <c r="D37" s="15" t="s">
        <v>22</v>
      </c>
      <c r="E37" s="15" t="s">
        <v>41</v>
      </c>
      <c r="F37" s="15" t="s">
        <v>43</v>
      </c>
      <c r="G37" s="15" t="s">
        <v>17</v>
      </c>
      <c r="H37" s="15">
        <v>3</v>
      </c>
      <c r="I37" s="16">
        <v>57395</v>
      </c>
      <c r="J37" s="10">
        <f t="shared" si="0"/>
        <v>172185</v>
      </c>
      <c r="K37" s="19">
        <v>55673.15</v>
      </c>
      <c r="L37" s="10">
        <f t="shared" si="1"/>
        <v>167019.45000000001</v>
      </c>
      <c r="M37" s="8" t="s">
        <v>18</v>
      </c>
    </row>
    <row r="38" spans="1:13" ht="51" x14ac:dyDescent="0.2">
      <c r="A38" s="8">
        <v>33</v>
      </c>
      <c r="B38" s="8" t="s">
        <v>44</v>
      </c>
      <c r="C38" s="8" t="s">
        <v>40</v>
      </c>
      <c r="D38" s="15" t="s">
        <v>22</v>
      </c>
      <c r="E38" s="15" t="s">
        <v>41</v>
      </c>
      <c r="F38" s="15" t="s">
        <v>42</v>
      </c>
      <c r="G38" s="15" t="s">
        <v>17</v>
      </c>
      <c r="H38" s="15">
        <v>10</v>
      </c>
      <c r="I38" s="16">
        <v>32500</v>
      </c>
      <c r="J38" s="10">
        <f t="shared" ref="J38:J69" si="2">I38*H38</f>
        <v>325000</v>
      </c>
      <c r="K38" s="19">
        <v>31525</v>
      </c>
      <c r="L38" s="10">
        <f t="shared" ref="L38:L69" si="3">K38*H38</f>
        <v>315250</v>
      </c>
      <c r="M38" s="8" t="s">
        <v>35</v>
      </c>
    </row>
    <row r="39" spans="1:13" ht="25.5" x14ac:dyDescent="0.2">
      <c r="A39" s="8">
        <v>34</v>
      </c>
      <c r="B39" s="8" t="s">
        <v>44</v>
      </c>
      <c r="C39" s="8" t="s">
        <v>40</v>
      </c>
      <c r="D39" s="15" t="s">
        <v>22</v>
      </c>
      <c r="E39" s="15" t="s">
        <v>41</v>
      </c>
      <c r="F39" s="15" t="s">
        <v>43</v>
      </c>
      <c r="G39" s="15" t="s">
        <v>17</v>
      </c>
      <c r="H39" s="15">
        <v>4</v>
      </c>
      <c r="I39" s="16">
        <v>57395</v>
      </c>
      <c r="J39" s="10">
        <f t="shared" si="2"/>
        <v>229580</v>
      </c>
      <c r="K39" s="19">
        <v>55673.15</v>
      </c>
      <c r="L39" s="10">
        <f t="shared" si="3"/>
        <v>222692.6</v>
      </c>
      <c r="M39" s="8" t="s">
        <v>18</v>
      </c>
    </row>
    <row r="40" spans="1:13" ht="25.5" x14ac:dyDescent="0.2">
      <c r="A40" s="8">
        <v>35</v>
      </c>
      <c r="B40" s="8" t="s">
        <v>44</v>
      </c>
      <c r="C40" s="8" t="s">
        <v>40</v>
      </c>
      <c r="D40" s="15" t="s">
        <v>22</v>
      </c>
      <c r="E40" s="15" t="s">
        <v>41</v>
      </c>
      <c r="F40" s="15" t="s">
        <v>42</v>
      </c>
      <c r="G40" s="15" t="s">
        <v>17</v>
      </c>
      <c r="H40" s="15">
        <v>6</v>
      </c>
      <c r="I40" s="16">
        <v>32500</v>
      </c>
      <c r="J40" s="10">
        <f t="shared" si="2"/>
        <v>195000</v>
      </c>
      <c r="K40" s="19">
        <v>31525</v>
      </c>
      <c r="L40" s="10">
        <f t="shared" si="3"/>
        <v>189150</v>
      </c>
      <c r="M40" s="8" t="s">
        <v>18</v>
      </c>
    </row>
    <row r="41" spans="1:13" ht="51" x14ac:dyDescent="0.2">
      <c r="A41" s="8">
        <v>36</v>
      </c>
      <c r="B41" s="8" t="s">
        <v>44</v>
      </c>
      <c r="C41" s="8" t="s">
        <v>40</v>
      </c>
      <c r="D41" s="15" t="s">
        <v>22</v>
      </c>
      <c r="E41" s="15" t="s">
        <v>41</v>
      </c>
      <c r="F41" s="15" t="s">
        <v>43</v>
      </c>
      <c r="G41" s="15" t="s">
        <v>17</v>
      </c>
      <c r="H41" s="15">
        <v>23</v>
      </c>
      <c r="I41" s="16">
        <v>57395</v>
      </c>
      <c r="J41" s="10">
        <f t="shared" si="2"/>
        <v>1320085</v>
      </c>
      <c r="K41" s="19">
        <v>55673.15</v>
      </c>
      <c r="L41" s="10">
        <f t="shared" si="3"/>
        <v>1280482.45</v>
      </c>
      <c r="M41" s="8" t="s">
        <v>35</v>
      </c>
    </row>
    <row r="42" spans="1:13" ht="25.5" x14ac:dyDescent="0.2">
      <c r="A42" s="8">
        <v>37</v>
      </c>
      <c r="B42" s="8" t="s">
        <v>44</v>
      </c>
      <c r="C42" s="8" t="s">
        <v>40</v>
      </c>
      <c r="D42" s="15" t="s">
        <v>22</v>
      </c>
      <c r="E42" s="15" t="s">
        <v>41</v>
      </c>
      <c r="F42" s="15" t="s">
        <v>42</v>
      </c>
      <c r="G42" s="15" t="s">
        <v>17</v>
      </c>
      <c r="H42" s="15">
        <v>44</v>
      </c>
      <c r="I42" s="16">
        <v>32500</v>
      </c>
      <c r="J42" s="10">
        <f t="shared" si="2"/>
        <v>1430000</v>
      </c>
      <c r="K42" s="19">
        <v>31525</v>
      </c>
      <c r="L42" s="10">
        <f t="shared" si="3"/>
        <v>1387100</v>
      </c>
      <c r="M42" s="8" t="s">
        <v>18</v>
      </c>
    </row>
    <row r="43" spans="1:13" ht="25.5" x14ac:dyDescent="0.2">
      <c r="A43" s="8">
        <v>38</v>
      </c>
      <c r="B43" s="8" t="s">
        <v>44</v>
      </c>
      <c r="C43" s="8" t="s">
        <v>40</v>
      </c>
      <c r="D43" s="15" t="s">
        <v>19</v>
      </c>
      <c r="E43" s="15" t="s">
        <v>41</v>
      </c>
      <c r="F43" s="15" t="s">
        <v>45</v>
      </c>
      <c r="G43" s="15" t="s">
        <v>17</v>
      </c>
      <c r="H43" s="165">
        <v>798</v>
      </c>
      <c r="I43" s="16">
        <v>116480</v>
      </c>
      <c r="J43" s="10">
        <f t="shared" si="2"/>
        <v>92951040</v>
      </c>
      <c r="K43" s="19">
        <v>114150.39999999999</v>
      </c>
      <c r="L43" s="10">
        <f t="shared" si="3"/>
        <v>91092019.199999988</v>
      </c>
      <c r="M43" s="8" t="s">
        <v>18</v>
      </c>
    </row>
    <row r="44" spans="1:13" ht="25.5" x14ac:dyDescent="0.2">
      <c r="A44" s="8">
        <v>39</v>
      </c>
      <c r="B44" s="8" t="s">
        <v>44</v>
      </c>
      <c r="C44" s="8" t="s">
        <v>40</v>
      </c>
      <c r="D44" s="15" t="s">
        <v>19</v>
      </c>
      <c r="E44" s="15" t="s">
        <v>41</v>
      </c>
      <c r="F44" s="15" t="s">
        <v>45</v>
      </c>
      <c r="G44" s="15" t="s">
        <v>17</v>
      </c>
      <c r="H44" s="165">
        <v>1013</v>
      </c>
      <c r="I44" s="16">
        <v>116480</v>
      </c>
      <c r="J44" s="10">
        <f t="shared" si="2"/>
        <v>117994240</v>
      </c>
      <c r="K44" s="19">
        <v>112985.60000000001</v>
      </c>
      <c r="L44" s="10">
        <f t="shared" si="3"/>
        <v>114454412.80000001</v>
      </c>
      <c r="M44" s="8" t="s">
        <v>18</v>
      </c>
    </row>
    <row r="45" spans="1:13" ht="30" x14ac:dyDescent="0.2">
      <c r="A45" s="8">
        <v>40</v>
      </c>
      <c r="B45" s="8" t="s">
        <v>44</v>
      </c>
      <c r="C45" s="8" t="s">
        <v>40</v>
      </c>
      <c r="D45" s="15" t="s">
        <v>19</v>
      </c>
      <c r="E45" s="15" t="s">
        <v>41</v>
      </c>
      <c r="F45" s="15" t="s">
        <v>45</v>
      </c>
      <c r="G45" s="15" t="s">
        <v>17</v>
      </c>
      <c r="H45" s="15">
        <v>1498</v>
      </c>
      <c r="I45" s="16">
        <v>116480</v>
      </c>
      <c r="J45" s="10">
        <f t="shared" si="2"/>
        <v>174487040</v>
      </c>
      <c r="K45" s="19">
        <v>112985</v>
      </c>
      <c r="L45" s="10">
        <f t="shared" si="3"/>
        <v>169251530</v>
      </c>
      <c r="M45" s="192" t="s">
        <v>465</v>
      </c>
    </row>
    <row r="46" spans="1:13" ht="30" x14ac:dyDescent="0.2">
      <c r="A46" s="8">
        <v>41</v>
      </c>
      <c r="B46" s="8" t="s">
        <v>44</v>
      </c>
      <c r="C46" s="8" t="s">
        <v>40</v>
      </c>
      <c r="D46" s="15" t="s">
        <v>19</v>
      </c>
      <c r="E46" s="15" t="s">
        <v>41</v>
      </c>
      <c r="F46" s="15" t="s">
        <v>45</v>
      </c>
      <c r="G46" s="15" t="s">
        <v>17</v>
      </c>
      <c r="H46" s="15">
        <v>479</v>
      </c>
      <c r="I46" s="16">
        <v>116480</v>
      </c>
      <c r="J46" s="10">
        <f t="shared" si="2"/>
        <v>55793920</v>
      </c>
      <c r="K46" s="19">
        <v>112985</v>
      </c>
      <c r="L46" s="10">
        <f t="shared" si="3"/>
        <v>54119815</v>
      </c>
      <c r="M46" s="192" t="s">
        <v>465</v>
      </c>
    </row>
    <row r="47" spans="1:13" ht="30" x14ac:dyDescent="0.2">
      <c r="A47" s="8">
        <v>42</v>
      </c>
      <c r="B47" s="8" t="s">
        <v>44</v>
      </c>
      <c r="C47" s="8" t="s">
        <v>40</v>
      </c>
      <c r="D47" s="15" t="s">
        <v>19</v>
      </c>
      <c r="E47" s="15" t="s">
        <v>41</v>
      </c>
      <c r="F47" s="15" t="s">
        <v>45</v>
      </c>
      <c r="G47" s="15" t="s">
        <v>17</v>
      </c>
      <c r="H47" s="15">
        <v>444</v>
      </c>
      <c r="I47" s="16">
        <v>116480</v>
      </c>
      <c r="J47" s="10">
        <f t="shared" si="2"/>
        <v>51717120</v>
      </c>
      <c r="K47" s="19">
        <v>112985</v>
      </c>
      <c r="L47" s="10">
        <f t="shared" si="3"/>
        <v>50165340</v>
      </c>
      <c r="M47" s="192" t="s">
        <v>465</v>
      </c>
    </row>
    <row r="48" spans="1:13" ht="30" x14ac:dyDescent="0.2">
      <c r="A48" s="8">
        <v>43</v>
      </c>
      <c r="B48" s="8" t="s">
        <v>44</v>
      </c>
      <c r="C48" s="8" t="s">
        <v>40</v>
      </c>
      <c r="D48" s="15" t="s">
        <v>19</v>
      </c>
      <c r="E48" s="15" t="s">
        <v>41</v>
      </c>
      <c r="F48" s="15" t="s">
        <v>45</v>
      </c>
      <c r="G48" s="15" t="s">
        <v>17</v>
      </c>
      <c r="H48" s="15">
        <v>486</v>
      </c>
      <c r="I48" s="16">
        <v>116480</v>
      </c>
      <c r="J48" s="10">
        <f t="shared" si="2"/>
        <v>56609280</v>
      </c>
      <c r="K48" s="19">
        <v>112985</v>
      </c>
      <c r="L48" s="10">
        <f t="shared" si="3"/>
        <v>54910710</v>
      </c>
      <c r="M48" s="192" t="s">
        <v>465</v>
      </c>
    </row>
    <row r="49" spans="1:13" ht="30" x14ac:dyDescent="0.2">
      <c r="A49" s="8">
        <v>44</v>
      </c>
      <c r="B49" s="8" t="s">
        <v>44</v>
      </c>
      <c r="C49" s="8" t="s">
        <v>40</v>
      </c>
      <c r="D49" s="15" t="s">
        <v>19</v>
      </c>
      <c r="E49" s="15" t="s">
        <v>41</v>
      </c>
      <c r="F49" s="15" t="s">
        <v>45</v>
      </c>
      <c r="G49" s="15" t="s">
        <v>17</v>
      </c>
      <c r="H49" s="15">
        <v>270</v>
      </c>
      <c r="I49" s="16">
        <v>116480</v>
      </c>
      <c r="J49" s="10">
        <f t="shared" si="2"/>
        <v>31449600</v>
      </c>
      <c r="K49" s="19">
        <v>112985</v>
      </c>
      <c r="L49" s="10">
        <f t="shared" si="3"/>
        <v>30505950</v>
      </c>
      <c r="M49" s="192" t="s">
        <v>465</v>
      </c>
    </row>
    <row r="50" spans="1:13" ht="25.5" x14ac:dyDescent="0.2">
      <c r="A50" s="8">
        <v>45</v>
      </c>
      <c r="B50" s="8" t="s">
        <v>44</v>
      </c>
      <c r="C50" s="8" t="s">
        <v>40</v>
      </c>
      <c r="D50" s="15" t="s">
        <v>19</v>
      </c>
      <c r="E50" s="15" t="s">
        <v>41</v>
      </c>
      <c r="F50" s="15" t="s">
        <v>45</v>
      </c>
      <c r="G50" s="15" t="s">
        <v>17</v>
      </c>
      <c r="H50" s="15">
        <v>641</v>
      </c>
      <c r="I50" s="16">
        <v>116480</v>
      </c>
      <c r="J50" s="10">
        <f t="shared" si="2"/>
        <v>74663680</v>
      </c>
      <c r="K50" s="19">
        <v>112985.60000000001</v>
      </c>
      <c r="L50" s="10">
        <f t="shared" si="3"/>
        <v>72423769.600000009</v>
      </c>
      <c r="M50" s="8" t="s">
        <v>18</v>
      </c>
    </row>
    <row r="51" spans="1:13" ht="25.5" x14ac:dyDescent="0.2">
      <c r="A51" s="8">
        <v>46</v>
      </c>
      <c r="B51" s="8" t="s">
        <v>44</v>
      </c>
      <c r="C51" s="8" t="s">
        <v>40</v>
      </c>
      <c r="D51" s="15" t="s">
        <v>19</v>
      </c>
      <c r="E51" s="15" t="s">
        <v>41</v>
      </c>
      <c r="F51" s="15" t="s">
        <v>45</v>
      </c>
      <c r="G51" s="15" t="s">
        <v>17</v>
      </c>
      <c r="H51" s="165">
        <v>1262</v>
      </c>
      <c r="I51" s="16">
        <v>116480</v>
      </c>
      <c r="J51" s="10">
        <f t="shared" si="2"/>
        <v>146997760</v>
      </c>
      <c r="K51" s="19">
        <v>112985.60000000001</v>
      </c>
      <c r="L51" s="10">
        <f t="shared" si="3"/>
        <v>142587827.20000002</v>
      </c>
      <c r="M51" s="8" t="s">
        <v>18</v>
      </c>
    </row>
    <row r="52" spans="1:13" ht="30" x14ac:dyDescent="0.2">
      <c r="A52" s="8">
        <v>47</v>
      </c>
      <c r="B52" s="8" t="s">
        <v>44</v>
      </c>
      <c r="C52" s="8" t="s">
        <v>40</v>
      </c>
      <c r="D52" s="15" t="s">
        <v>19</v>
      </c>
      <c r="E52" s="15" t="s">
        <v>41</v>
      </c>
      <c r="F52" s="15" t="s">
        <v>45</v>
      </c>
      <c r="G52" s="15" t="s">
        <v>17</v>
      </c>
      <c r="H52" s="15">
        <v>1021</v>
      </c>
      <c r="I52" s="16">
        <v>116480</v>
      </c>
      <c r="J52" s="10">
        <f t="shared" si="2"/>
        <v>118926080</v>
      </c>
      <c r="K52" s="19">
        <v>114735</v>
      </c>
      <c r="L52" s="10">
        <f t="shared" si="3"/>
        <v>117144435</v>
      </c>
      <c r="M52" s="192" t="s">
        <v>395</v>
      </c>
    </row>
    <row r="53" spans="1:13" ht="25.5" x14ac:dyDescent="0.2">
      <c r="A53" s="8">
        <v>48</v>
      </c>
      <c r="B53" s="8" t="s">
        <v>44</v>
      </c>
      <c r="C53" s="8" t="s">
        <v>40</v>
      </c>
      <c r="D53" s="15" t="s">
        <v>15</v>
      </c>
      <c r="E53" s="15" t="s">
        <v>41</v>
      </c>
      <c r="F53" s="15" t="s">
        <v>46</v>
      </c>
      <c r="G53" s="15" t="s">
        <v>17</v>
      </c>
      <c r="H53" s="15">
        <v>283</v>
      </c>
      <c r="I53" s="16">
        <v>200000</v>
      </c>
      <c r="J53" s="10">
        <f t="shared" si="2"/>
        <v>56600000</v>
      </c>
      <c r="K53" s="19">
        <v>194000</v>
      </c>
      <c r="L53" s="10">
        <f t="shared" si="3"/>
        <v>54902000</v>
      </c>
      <c r="M53" s="8" t="s">
        <v>18</v>
      </c>
    </row>
    <row r="54" spans="1:13" ht="25.5" x14ac:dyDescent="0.2">
      <c r="A54" s="8">
        <v>49</v>
      </c>
      <c r="B54" s="8" t="s">
        <v>44</v>
      </c>
      <c r="C54" s="8" t="s">
        <v>40</v>
      </c>
      <c r="D54" s="15" t="s">
        <v>15</v>
      </c>
      <c r="E54" s="15" t="s">
        <v>41</v>
      </c>
      <c r="F54" s="15" t="s">
        <v>46</v>
      </c>
      <c r="G54" s="15" t="s">
        <v>17</v>
      </c>
      <c r="H54" s="165">
        <v>419</v>
      </c>
      <c r="I54" s="16">
        <v>200000</v>
      </c>
      <c r="J54" s="10">
        <f t="shared" si="2"/>
        <v>83800000</v>
      </c>
      <c r="K54" s="19">
        <v>194000</v>
      </c>
      <c r="L54" s="10">
        <f t="shared" si="3"/>
        <v>81286000</v>
      </c>
      <c r="M54" s="8" t="s">
        <v>18</v>
      </c>
    </row>
    <row r="55" spans="1:13" ht="25.5" x14ac:dyDescent="0.2">
      <c r="A55" s="8">
        <v>50</v>
      </c>
      <c r="B55" s="8" t="s">
        <v>44</v>
      </c>
      <c r="C55" s="8" t="s">
        <v>40</v>
      </c>
      <c r="D55" s="15" t="s">
        <v>15</v>
      </c>
      <c r="E55" s="15" t="s">
        <v>41</v>
      </c>
      <c r="F55" s="15" t="s">
        <v>46</v>
      </c>
      <c r="G55" s="15" t="s">
        <v>17</v>
      </c>
      <c r="H55" s="15">
        <v>1230</v>
      </c>
      <c r="I55" s="16">
        <v>200000</v>
      </c>
      <c r="J55" s="10">
        <f t="shared" si="2"/>
        <v>246000000</v>
      </c>
      <c r="K55" s="19">
        <v>194000</v>
      </c>
      <c r="L55" s="10">
        <f t="shared" si="3"/>
        <v>238620000</v>
      </c>
      <c r="M55" s="17" t="s">
        <v>470</v>
      </c>
    </row>
    <row r="56" spans="1:13" ht="25.5" x14ac:dyDescent="0.2">
      <c r="A56" s="8">
        <v>51</v>
      </c>
      <c r="B56" s="8" t="s">
        <v>44</v>
      </c>
      <c r="C56" s="8" t="s">
        <v>40</v>
      </c>
      <c r="D56" s="15" t="s">
        <v>15</v>
      </c>
      <c r="E56" s="15" t="s">
        <v>41</v>
      </c>
      <c r="F56" s="15" t="s">
        <v>46</v>
      </c>
      <c r="G56" s="15" t="s">
        <v>17</v>
      </c>
      <c r="H56" s="15">
        <v>192</v>
      </c>
      <c r="I56" s="16">
        <v>200000</v>
      </c>
      <c r="J56" s="10">
        <f t="shared" si="2"/>
        <v>38400000</v>
      </c>
      <c r="K56" s="19">
        <v>194000</v>
      </c>
      <c r="L56" s="10">
        <f t="shared" si="3"/>
        <v>37248000</v>
      </c>
      <c r="M56" s="17" t="s">
        <v>470</v>
      </c>
    </row>
    <row r="57" spans="1:13" ht="25.5" x14ac:dyDescent="0.2">
      <c r="A57" s="8">
        <v>52</v>
      </c>
      <c r="B57" s="8" t="s">
        <v>44</v>
      </c>
      <c r="C57" s="8" t="s">
        <v>40</v>
      </c>
      <c r="D57" s="15" t="s">
        <v>15</v>
      </c>
      <c r="E57" s="15" t="s">
        <v>41</v>
      </c>
      <c r="F57" s="15" t="s">
        <v>46</v>
      </c>
      <c r="G57" s="15" t="s">
        <v>17</v>
      </c>
      <c r="H57" s="15">
        <v>166</v>
      </c>
      <c r="I57" s="16">
        <v>200000</v>
      </c>
      <c r="J57" s="10">
        <f t="shared" si="2"/>
        <v>33200000</v>
      </c>
      <c r="K57" s="19">
        <v>194000</v>
      </c>
      <c r="L57" s="10">
        <f t="shared" si="3"/>
        <v>32204000</v>
      </c>
      <c r="M57" s="17" t="s">
        <v>470</v>
      </c>
    </row>
    <row r="58" spans="1:13" ht="25.5" x14ac:dyDescent="0.2">
      <c r="A58" s="8">
        <v>53</v>
      </c>
      <c r="B58" s="8" t="s">
        <v>44</v>
      </c>
      <c r="C58" s="8" t="s">
        <v>40</v>
      </c>
      <c r="D58" s="15" t="s">
        <v>15</v>
      </c>
      <c r="E58" s="15" t="s">
        <v>41</v>
      </c>
      <c r="F58" s="15" t="s">
        <v>46</v>
      </c>
      <c r="G58" s="15" t="s">
        <v>17</v>
      </c>
      <c r="H58" s="15">
        <v>85</v>
      </c>
      <c r="I58" s="16">
        <v>200000</v>
      </c>
      <c r="J58" s="10">
        <f t="shared" si="2"/>
        <v>17000000</v>
      </c>
      <c r="K58" s="19">
        <v>194000</v>
      </c>
      <c r="L58" s="10">
        <f t="shared" si="3"/>
        <v>16490000</v>
      </c>
      <c r="M58" s="17" t="s">
        <v>470</v>
      </c>
    </row>
    <row r="59" spans="1:13" ht="25.5" x14ac:dyDescent="0.2">
      <c r="A59" s="8">
        <v>54</v>
      </c>
      <c r="B59" s="8" t="s">
        <v>44</v>
      </c>
      <c r="C59" s="8" t="s">
        <v>40</v>
      </c>
      <c r="D59" s="15" t="s">
        <v>15</v>
      </c>
      <c r="E59" s="15" t="s">
        <v>41</v>
      </c>
      <c r="F59" s="15" t="s">
        <v>46</v>
      </c>
      <c r="G59" s="15" t="s">
        <v>17</v>
      </c>
      <c r="H59" s="15">
        <v>302</v>
      </c>
      <c r="I59" s="16">
        <v>200000</v>
      </c>
      <c r="J59" s="10">
        <f t="shared" si="2"/>
        <v>60400000</v>
      </c>
      <c r="K59" s="19">
        <v>194000</v>
      </c>
      <c r="L59" s="10">
        <f t="shared" si="3"/>
        <v>58588000</v>
      </c>
      <c r="M59" s="8" t="s">
        <v>18</v>
      </c>
    </row>
    <row r="60" spans="1:13" ht="25.5" x14ac:dyDescent="0.2">
      <c r="A60" s="8">
        <v>55</v>
      </c>
      <c r="B60" s="8" t="s">
        <v>44</v>
      </c>
      <c r="C60" s="8" t="s">
        <v>40</v>
      </c>
      <c r="D60" s="15" t="s">
        <v>15</v>
      </c>
      <c r="E60" s="15" t="s">
        <v>41</v>
      </c>
      <c r="F60" s="15" t="s">
        <v>46</v>
      </c>
      <c r="G60" s="15" t="s">
        <v>17</v>
      </c>
      <c r="H60" s="15">
        <v>638</v>
      </c>
      <c r="I60" s="16">
        <v>200000</v>
      </c>
      <c r="J60" s="10">
        <f t="shared" si="2"/>
        <v>127600000</v>
      </c>
      <c r="K60" s="19">
        <v>194000</v>
      </c>
      <c r="L60" s="10">
        <f t="shared" si="3"/>
        <v>123772000</v>
      </c>
      <c r="M60" s="17" t="s">
        <v>470</v>
      </c>
    </row>
    <row r="61" spans="1:13" ht="51" x14ac:dyDescent="0.2">
      <c r="A61" s="8">
        <v>56</v>
      </c>
      <c r="B61" s="8" t="s">
        <v>44</v>
      </c>
      <c r="C61" s="8" t="s">
        <v>40</v>
      </c>
      <c r="D61" s="15" t="s">
        <v>15</v>
      </c>
      <c r="E61" s="15" t="s">
        <v>41</v>
      </c>
      <c r="F61" s="15" t="s">
        <v>46</v>
      </c>
      <c r="G61" s="15" t="s">
        <v>17</v>
      </c>
      <c r="H61" s="15">
        <v>830</v>
      </c>
      <c r="I61" s="16">
        <v>200000</v>
      </c>
      <c r="J61" s="10">
        <f t="shared" si="2"/>
        <v>166000000</v>
      </c>
      <c r="K61" s="19">
        <v>194000</v>
      </c>
      <c r="L61" s="10">
        <f t="shared" si="3"/>
        <v>161020000</v>
      </c>
      <c r="M61" s="8" t="s">
        <v>35</v>
      </c>
    </row>
    <row r="62" spans="1:13" ht="51" x14ac:dyDescent="0.2">
      <c r="A62" s="8">
        <v>57</v>
      </c>
      <c r="B62" s="8" t="s">
        <v>44</v>
      </c>
      <c r="C62" s="8" t="s">
        <v>40</v>
      </c>
      <c r="D62" s="15" t="s">
        <v>15</v>
      </c>
      <c r="E62" s="15" t="s">
        <v>41</v>
      </c>
      <c r="F62" s="15" t="s">
        <v>46</v>
      </c>
      <c r="G62" s="15" t="s">
        <v>17</v>
      </c>
      <c r="H62" s="15">
        <v>658</v>
      </c>
      <c r="I62" s="16">
        <v>200000</v>
      </c>
      <c r="J62" s="10">
        <f t="shared" si="2"/>
        <v>131600000</v>
      </c>
      <c r="K62" s="19">
        <v>194000</v>
      </c>
      <c r="L62" s="10">
        <f t="shared" si="3"/>
        <v>127652000</v>
      </c>
      <c r="M62" s="8" t="s">
        <v>35</v>
      </c>
    </row>
    <row r="63" spans="1:13" ht="25.5" x14ac:dyDescent="0.2">
      <c r="A63" s="8">
        <v>58</v>
      </c>
      <c r="B63" s="8" t="s">
        <v>44</v>
      </c>
      <c r="C63" s="8" t="s">
        <v>40</v>
      </c>
      <c r="D63" s="15" t="s">
        <v>47</v>
      </c>
      <c r="E63" s="15" t="s">
        <v>48</v>
      </c>
      <c r="F63" s="15" t="s">
        <v>49</v>
      </c>
      <c r="G63" s="15" t="s">
        <v>50</v>
      </c>
      <c r="H63" s="15">
        <v>272</v>
      </c>
      <c r="I63" s="16">
        <v>1577.33</v>
      </c>
      <c r="J63" s="10">
        <f t="shared" si="2"/>
        <v>429033.76</v>
      </c>
      <c r="K63" s="19">
        <v>1488</v>
      </c>
      <c r="L63" s="10">
        <f t="shared" si="3"/>
        <v>404736</v>
      </c>
      <c r="M63" s="17" t="s">
        <v>51</v>
      </c>
    </row>
    <row r="64" spans="1:13" ht="30" x14ac:dyDescent="0.2">
      <c r="A64" s="8">
        <v>59</v>
      </c>
      <c r="B64" s="8" t="s">
        <v>44</v>
      </c>
      <c r="C64" s="8" t="s">
        <v>40</v>
      </c>
      <c r="D64" s="15" t="s">
        <v>52</v>
      </c>
      <c r="E64" s="15" t="s">
        <v>53</v>
      </c>
      <c r="F64" s="15" t="s">
        <v>54</v>
      </c>
      <c r="G64" s="15" t="s">
        <v>50</v>
      </c>
      <c r="H64" s="15">
        <v>351</v>
      </c>
      <c r="I64" s="16">
        <v>1950</v>
      </c>
      <c r="J64" s="10">
        <f t="shared" si="2"/>
        <v>684450</v>
      </c>
      <c r="K64" s="19">
        <v>1900</v>
      </c>
      <c r="L64" s="10">
        <f t="shared" si="3"/>
        <v>666900</v>
      </c>
      <c r="M64" s="192" t="s">
        <v>392</v>
      </c>
    </row>
    <row r="65" spans="1:13" ht="25.5" x14ac:dyDescent="0.2">
      <c r="A65" s="8">
        <v>60</v>
      </c>
      <c r="B65" s="8" t="s">
        <v>44</v>
      </c>
      <c r="C65" s="8" t="s">
        <v>40</v>
      </c>
      <c r="D65" s="15" t="s">
        <v>52</v>
      </c>
      <c r="E65" s="15" t="s">
        <v>53</v>
      </c>
      <c r="F65" s="15" t="s">
        <v>54</v>
      </c>
      <c r="G65" s="15" t="s">
        <v>50</v>
      </c>
      <c r="H65" s="15">
        <v>1583</v>
      </c>
      <c r="I65" s="16">
        <v>1950</v>
      </c>
      <c r="J65" s="10">
        <f t="shared" si="2"/>
        <v>3086850</v>
      </c>
      <c r="K65" s="19">
        <v>1316</v>
      </c>
      <c r="L65" s="10">
        <f t="shared" si="3"/>
        <v>2083228</v>
      </c>
      <c r="M65" s="17" t="s">
        <v>51</v>
      </c>
    </row>
    <row r="66" spans="1:13" ht="25.5" x14ac:dyDescent="0.2">
      <c r="A66" s="8">
        <v>61</v>
      </c>
      <c r="B66" s="8" t="s">
        <v>44</v>
      </c>
      <c r="C66" s="8" t="s">
        <v>40</v>
      </c>
      <c r="D66" s="15" t="s">
        <v>52</v>
      </c>
      <c r="E66" s="15" t="s">
        <v>53</v>
      </c>
      <c r="F66" s="15" t="s">
        <v>54</v>
      </c>
      <c r="G66" s="15" t="s">
        <v>50</v>
      </c>
      <c r="H66" s="15">
        <v>4178</v>
      </c>
      <c r="I66" s="16">
        <v>1950</v>
      </c>
      <c r="J66" s="10">
        <f t="shared" si="2"/>
        <v>8147100</v>
      </c>
      <c r="K66" s="19">
        <v>1076</v>
      </c>
      <c r="L66" s="10">
        <f t="shared" si="3"/>
        <v>4495528</v>
      </c>
      <c r="M66" s="17" t="s">
        <v>51</v>
      </c>
    </row>
    <row r="67" spans="1:13" ht="30" x14ac:dyDescent="0.2">
      <c r="A67" s="8">
        <v>62</v>
      </c>
      <c r="B67" s="8" t="s">
        <v>44</v>
      </c>
      <c r="C67" s="8" t="s">
        <v>40</v>
      </c>
      <c r="D67" s="15" t="s">
        <v>19</v>
      </c>
      <c r="E67" s="15" t="s">
        <v>41</v>
      </c>
      <c r="F67" s="15" t="s">
        <v>45</v>
      </c>
      <c r="G67" s="15" t="s">
        <v>17</v>
      </c>
      <c r="H67" s="15">
        <v>92</v>
      </c>
      <c r="I67" s="16">
        <v>116480</v>
      </c>
      <c r="J67" s="10">
        <f t="shared" si="2"/>
        <v>10716160</v>
      </c>
      <c r="K67" s="19">
        <v>114735</v>
      </c>
      <c r="L67" s="10">
        <f t="shared" si="3"/>
        <v>10555620</v>
      </c>
      <c r="M67" s="192" t="s">
        <v>395</v>
      </c>
    </row>
    <row r="68" spans="1:13" ht="30" x14ac:dyDescent="0.2">
      <c r="A68" s="8">
        <v>63</v>
      </c>
      <c r="B68" s="8" t="s">
        <v>44</v>
      </c>
      <c r="C68" s="8" t="s">
        <v>40</v>
      </c>
      <c r="D68" s="15" t="s">
        <v>19</v>
      </c>
      <c r="E68" s="15" t="s">
        <v>41</v>
      </c>
      <c r="F68" s="15" t="s">
        <v>45</v>
      </c>
      <c r="G68" s="15" t="s">
        <v>17</v>
      </c>
      <c r="H68" s="15">
        <v>15</v>
      </c>
      <c r="I68" s="16">
        <v>116480</v>
      </c>
      <c r="J68" s="10">
        <f t="shared" si="2"/>
        <v>1747200</v>
      </c>
      <c r="K68" s="19">
        <v>112985</v>
      </c>
      <c r="L68" s="10">
        <f t="shared" si="3"/>
        <v>1694775</v>
      </c>
      <c r="M68" s="192" t="s">
        <v>465</v>
      </c>
    </row>
    <row r="69" spans="1:13" ht="25.5" x14ac:dyDescent="0.2">
      <c r="A69" s="8">
        <v>64</v>
      </c>
      <c r="B69" s="8" t="s">
        <v>44</v>
      </c>
      <c r="C69" s="8" t="s">
        <v>40</v>
      </c>
      <c r="D69" s="15" t="s">
        <v>19</v>
      </c>
      <c r="E69" s="15" t="s">
        <v>41</v>
      </c>
      <c r="F69" s="15" t="s">
        <v>45</v>
      </c>
      <c r="G69" s="15" t="s">
        <v>17</v>
      </c>
      <c r="H69" s="15">
        <v>310</v>
      </c>
      <c r="I69" s="16">
        <v>116480</v>
      </c>
      <c r="J69" s="10">
        <f t="shared" si="2"/>
        <v>36108800</v>
      </c>
      <c r="K69" s="19">
        <v>114150.39999999999</v>
      </c>
      <c r="L69" s="10">
        <f t="shared" si="3"/>
        <v>35386624</v>
      </c>
      <c r="M69" s="8" t="s">
        <v>18</v>
      </c>
    </row>
    <row r="70" spans="1:13" ht="25.5" x14ac:dyDescent="0.2">
      <c r="A70" s="8">
        <v>65</v>
      </c>
      <c r="B70" s="8" t="s">
        <v>44</v>
      </c>
      <c r="C70" s="8" t="s">
        <v>40</v>
      </c>
      <c r="D70" s="15" t="s">
        <v>15</v>
      </c>
      <c r="E70" s="15" t="s">
        <v>41</v>
      </c>
      <c r="F70" s="15" t="s">
        <v>46</v>
      </c>
      <c r="G70" s="15" t="s">
        <v>17</v>
      </c>
      <c r="H70" s="15">
        <v>92</v>
      </c>
      <c r="I70" s="16">
        <v>200000</v>
      </c>
      <c r="J70" s="10">
        <f t="shared" ref="J70:J101" si="4">I70*H70</f>
        <v>18400000</v>
      </c>
      <c r="K70" s="19">
        <v>194000</v>
      </c>
      <c r="L70" s="10">
        <f t="shared" ref="L70:L101" si="5">K70*H70</f>
        <v>17848000</v>
      </c>
      <c r="M70" s="8" t="s">
        <v>18</v>
      </c>
    </row>
    <row r="71" spans="1:13" ht="51" x14ac:dyDescent="0.2">
      <c r="A71" s="8">
        <v>66</v>
      </c>
      <c r="B71" s="8" t="s">
        <v>44</v>
      </c>
      <c r="C71" s="8" t="s">
        <v>40</v>
      </c>
      <c r="D71" s="15" t="s">
        <v>15</v>
      </c>
      <c r="E71" s="15" t="s">
        <v>41</v>
      </c>
      <c r="F71" s="15" t="s">
        <v>46</v>
      </c>
      <c r="G71" s="15" t="s">
        <v>17</v>
      </c>
      <c r="H71" s="15">
        <v>122</v>
      </c>
      <c r="I71" s="16">
        <v>200000</v>
      </c>
      <c r="J71" s="10">
        <f t="shared" si="4"/>
        <v>24400000</v>
      </c>
      <c r="K71" s="19">
        <v>194000</v>
      </c>
      <c r="L71" s="10">
        <f t="shared" si="5"/>
        <v>23668000</v>
      </c>
      <c r="M71" s="8" t="s">
        <v>35</v>
      </c>
    </row>
    <row r="72" spans="1:13" ht="51" customHeight="1" x14ac:dyDescent="0.2">
      <c r="A72" s="8">
        <v>68</v>
      </c>
      <c r="B72" s="20" t="s">
        <v>55</v>
      </c>
      <c r="C72" s="20" t="s">
        <v>55</v>
      </c>
      <c r="D72" s="21" t="s">
        <v>19</v>
      </c>
      <c r="E72" s="8" t="s">
        <v>41</v>
      </c>
      <c r="F72" s="21" t="s">
        <v>20</v>
      </c>
      <c r="G72" s="8" t="s">
        <v>17</v>
      </c>
      <c r="H72" s="23">
        <v>159</v>
      </c>
      <c r="I72" s="24">
        <v>19400</v>
      </c>
      <c r="J72" s="23">
        <v>3084600</v>
      </c>
      <c r="K72" s="22">
        <v>19200</v>
      </c>
      <c r="L72" s="22">
        <f t="shared" si="5"/>
        <v>3052800</v>
      </c>
      <c r="M72" s="20" t="s">
        <v>56</v>
      </c>
    </row>
    <row r="73" spans="1:13" ht="38.25" x14ac:dyDescent="0.2">
      <c r="A73" s="8">
        <v>69</v>
      </c>
      <c r="B73" s="20" t="s">
        <v>55</v>
      </c>
      <c r="C73" s="20" t="s">
        <v>57</v>
      </c>
      <c r="D73" s="21" t="s">
        <v>19</v>
      </c>
      <c r="E73" s="8" t="s">
        <v>41</v>
      </c>
      <c r="F73" s="21" t="s">
        <v>20</v>
      </c>
      <c r="G73" s="8" t="s">
        <v>17</v>
      </c>
      <c r="H73" s="23">
        <v>3</v>
      </c>
      <c r="I73" s="24">
        <v>30000</v>
      </c>
      <c r="J73" s="23">
        <v>90000</v>
      </c>
      <c r="K73" s="22">
        <v>29990</v>
      </c>
      <c r="L73" s="22">
        <f t="shared" si="5"/>
        <v>89970</v>
      </c>
      <c r="M73" s="20" t="s">
        <v>56</v>
      </c>
    </row>
    <row r="74" spans="1:13" ht="38.25" x14ac:dyDescent="0.2">
      <c r="A74" s="8">
        <v>70</v>
      </c>
      <c r="B74" s="20" t="s">
        <v>55</v>
      </c>
      <c r="C74" s="20" t="s">
        <v>57</v>
      </c>
      <c r="D74" s="21" t="s">
        <v>19</v>
      </c>
      <c r="E74" s="8" t="s">
        <v>41</v>
      </c>
      <c r="F74" s="21" t="s">
        <v>20</v>
      </c>
      <c r="G74" s="8" t="s">
        <v>17</v>
      </c>
      <c r="H74" s="23">
        <v>3</v>
      </c>
      <c r="I74" s="24">
        <v>30000</v>
      </c>
      <c r="J74" s="23">
        <v>90000</v>
      </c>
      <c r="K74" s="22">
        <v>29990</v>
      </c>
      <c r="L74" s="22">
        <f t="shared" si="5"/>
        <v>89970</v>
      </c>
      <c r="M74" s="20" t="s">
        <v>56</v>
      </c>
    </row>
    <row r="75" spans="1:13" ht="38.25" x14ac:dyDescent="0.2">
      <c r="A75" s="8">
        <v>71</v>
      </c>
      <c r="B75" s="25" t="s">
        <v>58</v>
      </c>
      <c r="C75" s="26" t="s">
        <v>59</v>
      </c>
      <c r="D75" s="26" t="s">
        <v>19</v>
      </c>
      <c r="E75" s="26" t="s">
        <v>60</v>
      </c>
      <c r="F75" s="26" t="s">
        <v>20</v>
      </c>
      <c r="G75" s="26" t="s">
        <v>61</v>
      </c>
      <c r="H75" s="27">
        <v>600</v>
      </c>
      <c r="I75" s="28">
        <v>66000</v>
      </c>
      <c r="J75" s="28">
        <f t="shared" ref="J75:J107" si="6">I75*H75</f>
        <v>39600000</v>
      </c>
      <c r="K75" s="28">
        <v>56100</v>
      </c>
      <c r="L75" s="28">
        <f t="shared" si="5"/>
        <v>33660000</v>
      </c>
      <c r="M75" s="28" t="s">
        <v>62</v>
      </c>
    </row>
    <row r="76" spans="1:13" ht="25.5" x14ac:dyDescent="0.2">
      <c r="A76" s="8">
        <v>72</v>
      </c>
      <c r="B76" s="25" t="s">
        <v>58</v>
      </c>
      <c r="C76" s="26" t="s">
        <v>59</v>
      </c>
      <c r="D76" s="25" t="s">
        <v>15</v>
      </c>
      <c r="E76" s="26" t="s">
        <v>63</v>
      </c>
      <c r="F76" s="25" t="s">
        <v>16</v>
      </c>
      <c r="G76" s="26" t="s">
        <v>61</v>
      </c>
      <c r="H76" s="29">
        <v>300</v>
      </c>
      <c r="I76" s="28">
        <v>88000</v>
      </c>
      <c r="J76" s="28">
        <f t="shared" si="6"/>
        <v>26400000</v>
      </c>
      <c r="K76" s="28">
        <v>74800</v>
      </c>
      <c r="L76" s="28">
        <f t="shared" si="5"/>
        <v>22440000</v>
      </c>
      <c r="M76" s="28" t="s">
        <v>62</v>
      </c>
    </row>
    <row r="77" spans="1:13" ht="25.5" x14ac:dyDescent="0.2">
      <c r="A77" s="8">
        <v>73</v>
      </c>
      <c r="B77" s="25" t="s">
        <v>58</v>
      </c>
      <c r="C77" s="26" t="s">
        <v>59</v>
      </c>
      <c r="D77" s="25" t="s">
        <v>64</v>
      </c>
      <c r="E77" s="26" t="s">
        <v>65</v>
      </c>
      <c r="F77" s="25" t="s">
        <v>66</v>
      </c>
      <c r="G77" s="26" t="s">
        <v>61</v>
      </c>
      <c r="H77" s="29">
        <v>4000</v>
      </c>
      <c r="I77" s="28">
        <v>3500</v>
      </c>
      <c r="J77" s="28">
        <f t="shared" si="6"/>
        <v>14000000</v>
      </c>
      <c r="K77" s="28">
        <v>2970</v>
      </c>
      <c r="L77" s="28">
        <f t="shared" si="5"/>
        <v>11880000</v>
      </c>
      <c r="M77" s="25" t="s">
        <v>67</v>
      </c>
    </row>
    <row r="78" spans="1:13" ht="25.5" x14ac:dyDescent="0.2">
      <c r="A78" s="8">
        <v>74</v>
      </c>
      <c r="B78" s="25" t="s">
        <v>58</v>
      </c>
      <c r="C78" s="26" t="s">
        <v>68</v>
      </c>
      <c r="D78" s="25" t="s">
        <v>15</v>
      </c>
      <c r="E78" s="26" t="s">
        <v>69</v>
      </c>
      <c r="F78" s="26" t="s">
        <v>27</v>
      </c>
      <c r="G78" s="26" t="s">
        <v>70</v>
      </c>
      <c r="H78" s="29">
        <v>58</v>
      </c>
      <c r="I78" s="28">
        <v>102420</v>
      </c>
      <c r="J78" s="28">
        <f t="shared" si="6"/>
        <v>5940360</v>
      </c>
      <c r="K78" s="28">
        <v>87000</v>
      </c>
      <c r="L78" s="28">
        <f t="shared" si="5"/>
        <v>5046000</v>
      </c>
      <c r="M78" s="25" t="s">
        <v>71</v>
      </c>
    </row>
    <row r="79" spans="1:13" ht="38.25" x14ac:dyDescent="0.2">
      <c r="A79" s="8">
        <v>75</v>
      </c>
      <c r="B79" s="25" t="s">
        <v>58</v>
      </c>
      <c r="C79" s="26" t="s">
        <v>68</v>
      </c>
      <c r="D79" s="26" t="s">
        <v>22</v>
      </c>
      <c r="E79" s="26" t="s">
        <v>72</v>
      </c>
      <c r="F79" s="26" t="s">
        <v>73</v>
      </c>
      <c r="G79" s="26" t="s">
        <v>70</v>
      </c>
      <c r="H79" s="27">
        <v>3</v>
      </c>
      <c r="I79" s="28">
        <v>37500</v>
      </c>
      <c r="J79" s="28">
        <f t="shared" si="6"/>
        <v>112500</v>
      </c>
      <c r="K79" s="28">
        <v>34400</v>
      </c>
      <c r="L79" s="28">
        <f t="shared" si="5"/>
        <v>103200</v>
      </c>
      <c r="M79" s="25" t="s">
        <v>71</v>
      </c>
    </row>
    <row r="80" spans="1:13" ht="38.25" x14ac:dyDescent="0.2">
      <c r="A80" s="8">
        <v>76</v>
      </c>
      <c r="B80" s="25" t="s">
        <v>58</v>
      </c>
      <c r="C80" s="26" t="s">
        <v>68</v>
      </c>
      <c r="D80" s="26" t="s">
        <v>22</v>
      </c>
      <c r="E80" s="26" t="s">
        <v>72</v>
      </c>
      <c r="F80" s="26" t="s">
        <v>74</v>
      </c>
      <c r="G80" s="26" t="s">
        <v>70</v>
      </c>
      <c r="H80" s="27">
        <v>3</v>
      </c>
      <c r="I80" s="28">
        <v>23200</v>
      </c>
      <c r="J80" s="28">
        <f t="shared" si="6"/>
        <v>69600</v>
      </c>
      <c r="K80" s="28">
        <v>19600</v>
      </c>
      <c r="L80" s="28">
        <f t="shared" si="5"/>
        <v>58800</v>
      </c>
      <c r="M80" s="25" t="s">
        <v>71</v>
      </c>
    </row>
    <row r="81" spans="1:13" ht="25.5" x14ac:dyDescent="0.2">
      <c r="A81" s="8">
        <v>77</v>
      </c>
      <c r="B81" s="25" t="s">
        <v>58</v>
      </c>
      <c r="C81" s="26" t="s">
        <v>68</v>
      </c>
      <c r="D81" s="26" t="s">
        <v>75</v>
      </c>
      <c r="E81" s="26" t="s">
        <v>76</v>
      </c>
      <c r="F81" s="26" t="s">
        <v>76</v>
      </c>
      <c r="G81" s="26" t="s">
        <v>70</v>
      </c>
      <c r="H81" s="27">
        <v>302</v>
      </c>
      <c r="I81" s="28">
        <v>62150</v>
      </c>
      <c r="J81" s="28">
        <f t="shared" si="6"/>
        <v>18769300</v>
      </c>
      <c r="K81" s="28">
        <v>52827.5</v>
      </c>
      <c r="L81" s="28">
        <f t="shared" si="5"/>
        <v>15953905</v>
      </c>
      <c r="M81" s="28" t="s">
        <v>62</v>
      </c>
    </row>
    <row r="82" spans="1:13" ht="25.5" x14ac:dyDescent="0.2">
      <c r="A82" s="8">
        <v>78</v>
      </c>
      <c r="B82" s="25" t="s">
        <v>58</v>
      </c>
      <c r="C82" s="26" t="s">
        <v>68</v>
      </c>
      <c r="D82" s="26" t="s">
        <v>77</v>
      </c>
      <c r="E82" s="26" t="s">
        <v>78</v>
      </c>
      <c r="F82" s="26" t="s">
        <v>78</v>
      </c>
      <c r="G82" s="26" t="s">
        <v>79</v>
      </c>
      <c r="H82" s="27">
        <v>302</v>
      </c>
      <c r="I82" s="28">
        <v>2550</v>
      </c>
      <c r="J82" s="28">
        <f t="shared" si="6"/>
        <v>770100</v>
      </c>
      <c r="K82" s="28">
        <v>2160</v>
      </c>
      <c r="L82" s="28">
        <f t="shared" si="5"/>
        <v>652320</v>
      </c>
      <c r="M82" s="25" t="s">
        <v>67</v>
      </c>
    </row>
    <row r="83" spans="1:13" ht="38.25" x14ac:dyDescent="0.2">
      <c r="A83" s="8">
        <v>79</v>
      </c>
      <c r="B83" s="25" t="s">
        <v>58</v>
      </c>
      <c r="C83" s="26" t="s">
        <v>68</v>
      </c>
      <c r="D83" s="26" t="s">
        <v>64</v>
      </c>
      <c r="E83" s="26" t="s">
        <v>80</v>
      </c>
      <c r="F83" s="26" t="s">
        <v>80</v>
      </c>
      <c r="G83" s="26" t="s">
        <v>79</v>
      </c>
      <c r="H83" s="27">
        <v>880</v>
      </c>
      <c r="I83" s="28">
        <v>6837.5</v>
      </c>
      <c r="J83" s="28">
        <f t="shared" si="6"/>
        <v>6017000</v>
      </c>
      <c r="K83" s="28">
        <v>5429.38</v>
      </c>
      <c r="L83" s="28">
        <f t="shared" si="5"/>
        <v>4777854.4000000004</v>
      </c>
      <c r="M83" s="25" t="s">
        <v>67</v>
      </c>
    </row>
    <row r="84" spans="1:13" ht="25.5" x14ac:dyDescent="0.2">
      <c r="A84" s="8">
        <v>80</v>
      </c>
      <c r="B84" s="25" t="s">
        <v>58</v>
      </c>
      <c r="C84" s="26" t="s">
        <v>68</v>
      </c>
      <c r="D84" s="26" t="s">
        <v>64</v>
      </c>
      <c r="E84" s="26" t="s">
        <v>81</v>
      </c>
      <c r="F84" s="26" t="s">
        <v>81</v>
      </c>
      <c r="G84" s="26" t="s">
        <v>79</v>
      </c>
      <c r="H84" s="27">
        <v>302</v>
      </c>
      <c r="I84" s="28">
        <v>3050</v>
      </c>
      <c r="J84" s="28">
        <f t="shared" si="6"/>
        <v>921100</v>
      </c>
      <c r="K84" s="28">
        <v>2592.5</v>
      </c>
      <c r="L84" s="28">
        <f t="shared" si="5"/>
        <v>782935</v>
      </c>
      <c r="M84" s="25" t="s">
        <v>67</v>
      </c>
    </row>
    <row r="85" spans="1:13" ht="51" x14ac:dyDescent="0.2">
      <c r="A85" s="8">
        <v>81</v>
      </c>
      <c r="B85" s="25" t="s">
        <v>58</v>
      </c>
      <c r="C85" s="30" t="s">
        <v>82</v>
      </c>
      <c r="D85" s="25" t="s">
        <v>19</v>
      </c>
      <c r="E85" s="26" t="s">
        <v>83</v>
      </c>
      <c r="F85" s="25" t="s">
        <v>84</v>
      </c>
      <c r="G85" s="25" t="s">
        <v>17</v>
      </c>
      <c r="H85" s="29">
        <v>143</v>
      </c>
      <c r="I85" s="28">
        <v>18750</v>
      </c>
      <c r="J85" s="28">
        <f t="shared" si="6"/>
        <v>2681250</v>
      </c>
      <c r="K85" s="28">
        <v>15937.5</v>
      </c>
      <c r="L85" s="28">
        <f t="shared" si="5"/>
        <v>2279062.5</v>
      </c>
      <c r="M85" s="25" t="s">
        <v>67</v>
      </c>
    </row>
    <row r="86" spans="1:13" ht="51" x14ac:dyDescent="0.2">
      <c r="A86" s="8">
        <v>82</v>
      </c>
      <c r="B86" s="25" t="s">
        <v>58</v>
      </c>
      <c r="C86" s="25" t="s">
        <v>82</v>
      </c>
      <c r="D86" s="25" t="s">
        <v>19</v>
      </c>
      <c r="E86" s="26" t="s">
        <v>85</v>
      </c>
      <c r="F86" s="25" t="s">
        <v>86</v>
      </c>
      <c r="G86" s="25" t="s">
        <v>17</v>
      </c>
      <c r="H86" s="29">
        <v>94</v>
      </c>
      <c r="I86" s="28">
        <v>22321.43</v>
      </c>
      <c r="J86" s="28">
        <f t="shared" si="6"/>
        <v>2098214.42</v>
      </c>
      <c r="K86" s="28">
        <v>18973.22</v>
      </c>
      <c r="L86" s="28">
        <f t="shared" si="5"/>
        <v>1783482.6800000002</v>
      </c>
      <c r="M86" s="28" t="s">
        <v>62</v>
      </c>
    </row>
    <row r="87" spans="1:13" ht="38.25" x14ac:dyDescent="0.2">
      <c r="A87" s="8">
        <v>83</v>
      </c>
      <c r="B87" s="25" t="s">
        <v>58</v>
      </c>
      <c r="C87" s="25" t="s">
        <v>87</v>
      </c>
      <c r="D87" s="25" t="s">
        <v>19</v>
      </c>
      <c r="E87" s="26" t="s">
        <v>41</v>
      </c>
      <c r="F87" s="25" t="s">
        <v>20</v>
      </c>
      <c r="G87" s="25" t="s">
        <v>17</v>
      </c>
      <c r="H87" s="29">
        <v>228</v>
      </c>
      <c r="I87" s="28">
        <v>27000</v>
      </c>
      <c r="J87" s="28">
        <f t="shared" si="6"/>
        <v>6156000</v>
      </c>
      <c r="K87" s="28">
        <v>22950</v>
      </c>
      <c r="L87" s="28">
        <f t="shared" si="5"/>
        <v>5232600</v>
      </c>
      <c r="M87" s="25" t="s">
        <v>88</v>
      </c>
    </row>
    <row r="88" spans="1:13" ht="38.25" x14ac:dyDescent="0.2">
      <c r="A88" s="8">
        <v>84</v>
      </c>
      <c r="B88" s="25" t="s">
        <v>58</v>
      </c>
      <c r="C88" s="25" t="s">
        <v>87</v>
      </c>
      <c r="D88" s="25" t="s">
        <v>19</v>
      </c>
      <c r="E88" s="26" t="s">
        <v>41</v>
      </c>
      <c r="F88" s="25" t="s">
        <v>20</v>
      </c>
      <c r="G88" s="25" t="s">
        <v>17</v>
      </c>
      <c r="H88" s="29">
        <v>4350</v>
      </c>
      <c r="I88" s="28">
        <v>27000</v>
      </c>
      <c r="J88" s="28">
        <f t="shared" si="6"/>
        <v>117450000</v>
      </c>
      <c r="K88" s="28">
        <v>22950</v>
      </c>
      <c r="L88" s="28">
        <f t="shared" si="5"/>
        <v>99832500</v>
      </c>
      <c r="M88" s="25" t="s">
        <v>88</v>
      </c>
    </row>
    <row r="89" spans="1:13" ht="38.25" x14ac:dyDescent="0.2">
      <c r="A89" s="8">
        <v>85</v>
      </c>
      <c r="B89" s="25" t="s">
        <v>58</v>
      </c>
      <c r="C89" s="25" t="s">
        <v>87</v>
      </c>
      <c r="D89" s="25" t="s">
        <v>19</v>
      </c>
      <c r="E89" s="26" t="s">
        <v>41</v>
      </c>
      <c r="F89" s="25" t="s">
        <v>20</v>
      </c>
      <c r="G89" s="25" t="s">
        <v>17</v>
      </c>
      <c r="H89" s="29">
        <v>235</v>
      </c>
      <c r="I89" s="28">
        <v>55000</v>
      </c>
      <c r="J89" s="28">
        <f t="shared" si="6"/>
        <v>12925000</v>
      </c>
      <c r="K89" s="28">
        <v>46750</v>
      </c>
      <c r="L89" s="28">
        <f t="shared" si="5"/>
        <v>10986250</v>
      </c>
      <c r="M89" s="25" t="s">
        <v>71</v>
      </c>
    </row>
    <row r="90" spans="1:13" ht="38.25" x14ac:dyDescent="0.2">
      <c r="A90" s="8">
        <v>86</v>
      </c>
      <c r="B90" s="25" t="s">
        <v>58</v>
      </c>
      <c r="C90" s="25" t="s">
        <v>87</v>
      </c>
      <c r="D90" s="25" t="s">
        <v>19</v>
      </c>
      <c r="E90" s="26" t="s">
        <v>41</v>
      </c>
      <c r="F90" s="25" t="s">
        <v>20</v>
      </c>
      <c r="G90" s="25" t="s">
        <v>17</v>
      </c>
      <c r="H90" s="29">
        <v>670</v>
      </c>
      <c r="I90" s="28">
        <v>55000</v>
      </c>
      <c r="J90" s="28">
        <f t="shared" si="6"/>
        <v>36850000</v>
      </c>
      <c r="K90" s="28">
        <v>46750</v>
      </c>
      <c r="L90" s="28">
        <f t="shared" si="5"/>
        <v>31322500</v>
      </c>
      <c r="M90" s="25" t="s">
        <v>71</v>
      </c>
    </row>
    <row r="91" spans="1:13" ht="25.5" x14ac:dyDescent="0.2">
      <c r="A91" s="8">
        <v>87</v>
      </c>
      <c r="B91" s="25" t="s">
        <v>58</v>
      </c>
      <c r="C91" s="31" t="s">
        <v>89</v>
      </c>
      <c r="D91" s="32" t="s">
        <v>75</v>
      </c>
      <c r="E91" s="15" t="s">
        <v>41</v>
      </c>
      <c r="F91" s="15" t="s">
        <v>90</v>
      </c>
      <c r="G91" s="15" t="s">
        <v>17</v>
      </c>
      <c r="H91" s="29">
        <v>30</v>
      </c>
      <c r="I91" s="28">
        <v>40000</v>
      </c>
      <c r="J91" s="28">
        <f t="shared" si="6"/>
        <v>1200000</v>
      </c>
      <c r="K91" s="28">
        <v>34000</v>
      </c>
      <c r="L91" s="28">
        <f t="shared" si="5"/>
        <v>1020000</v>
      </c>
      <c r="M91" s="25" t="s">
        <v>91</v>
      </c>
    </row>
    <row r="92" spans="1:13" ht="25.5" x14ac:dyDescent="0.2">
      <c r="A92" s="8">
        <v>88</v>
      </c>
      <c r="B92" s="25" t="s">
        <v>58</v>
      </c>
      <c r="C92" s="8" t="s">
        <v>89</v>
      </c>
      <c r="D92" s="33" t="s">
        <v>15</v>
      </c>
      <c r="E92" s="34" t="s">
        <v>41</v>
      </c>
      <c r="F92" s="34" t="s">
        <v>16</v>
      </c>
      <c r="G92" s="34" t="s">
        <v>17</v>
      </c>
      <c r="H92" s="36">
        <v>30</v>
      </c>
      <c r="I92" s="28">
        <v>53800</v>
      </c>
      <c r="J92" s="28">
        <f t="shared" si="6"/>
        <v>1614000</v>
      </c>
      <c r="K92" s="28">
        <v>46643</v>
      </c>
      <c r="L92" s="28">
        <f t="shared" si="5"/>
        <v>1399290</v>
      </c>
      <c r="M92" s="25" t="s">
        <v>91</v>
      </c>
    </row>
    <row r="93" spans="1:13" ht="38.25" x14ac:dyDescent="0.2">
      <c r="A93" s="8">
        <v>89</v>
      </c>
      <c r="B93" s="25" t="s">
        <v>58</v>
      </c>
      <c r="C93" s="25" t="s">
        <v>92</v>
      </c>
      <c r="D93" s="25" t="s">
        <v>19</v>
      </c>
      <c r="E93" s="25" t="s">
        <v>41</v>
      </c>
      <c r="F93" s="25" t="s">
        <v>20</v>
      </c>
      <c r="G93" s="25" t="s">
        <v>17</v>
      </c>
      <c r="H93" s="29">
        <v>50</v>
      </c>
      <c r="I93" s="28">
        <v>21239.5</v>
      </c>
      <c r="J93" s="28">
        <f t="shared" si="6"/>
        <v>1061975</v>
      </c>
      <c r="K93" s="28">
        <v>18053.580000000002</v>
      </c>
      <c r="L93" s="28">
        <f t="shared" si="5"/>
        <v>902679.00000000012</v>
      </c>
      <c r="M93" s="28" t="s">
        <v>62</v>
      </c>
    </row>
    <row r="94" spans="1:13" ht="25.5" x14ac:dyDescent="0.2">
      <c r="A94" s="8">
        <v>90</v>
      </c>
      <c r="B94" s="25" t="s">
        <v>58</v>
      </c>
      <c r="C94" s="25" t="s">
        <v>92</v>
      </c>
      <c r="D94" s="25" t="s">
        <v>15</v>
      </c>
      <c r="E94" s="25" t="s">
        <v>41</v>
      </c>
      <c r="F94" s="25" t="s">
        <v>16</v>
      </c>
      <c r="G94" s="25" t="s">
        <v>17</v>
      </c>
      <c r="H94" s="29">
        <v>50</v>
      </c>
      <c r="I94" s="28">
        <v>39000</v>
      </c>
      <c r="J94" s="28">
        <f t="shared" si="6"/>
        <v>1950000</v>
      </c>
      <c r="K94" s="28">
        <v>33150</v>
      </c>
      <c r="L94" s="28">
        <f t="shared" si="5"/>
        <v>1657500</v>
      </c>
      <c r="M94" s="28" t="s">
        <v>62</v>
      </c>
    </row>
    <row r="95" spans="1:13" ht="38.25" x14ac:dyDescent="0.2">
      <c r="A95" s="8">
        <v>91</v>
      </c>
      <c r="B95" s="25" t="s">
        <v>58</v>
      </c>
      <c r="C95" s="25" t="s">
        <v>92</v>
      </c>
      <c r="D95" s="25" t="s">
        <v>93</v>
      </c>
      <c r="E95" s="25" t="s">
        <v>94</v>
      </c>
      <c r="F95" s="25" t="s">
        <v>95</v>
      </c>
      <c r="G95" s="25" t="s">
        <v>96</v>
      </c>
      <c r="H95" s="29">
        <v>72</v>
      </c>
      <c r="I95" s="28">
        <v>5029</v>
      </c>
      <c r="J95" s="28">
        <f t="shared" si="6"/>
        <v>362088</v>
      </c>
      <c r="K95" s="28">
        <v>5000</v>
      </c>
      <c r="L95" s="28">
        <f t="shared" si="5"/>
        <v>360000</v>
      </c>
      <c r="M95" s="25" t="s">
        <v>97</v>
      </c>
    </row>
    <row r="96" spans="1:13" ht="25.5" x14ac:dyDescent="0.2">
      <c r="A96" s="8">
        <v>92</v>
      </c>
      <c r="B96" s="25" t="s">
        <v>58</v>
      </c>
      <c r="C96" s="25" t="s">
        <v>92</v>
      </c>
      <c r="D96" s="25" t="s">
        <v>64</v>
      </c>
      <c r="E96" s="25" t="s">
        <v>65</v>
      </c>
      <c r="F96" s="25" t="s">
        <v>66</v>
      </c>
      <c r="G96" s="25" t="s">
        <v>96</v>
      </c>
      <c r="H96" s="29">
        <v>396</v>
      </c>
      <c r="I96" s="28">
        <v>4000</v>
      </c>
      <c r="J96" s="28">
        <f t="shared" si="6"/>
        <v>1584000</v>
      </c>
      <c r="K96" s="28">
        <v>3990</v>
      </c>
      <c r="L96" s="28">
        <f t="shared" si="5"/>
        <v>1580040</v>
      </c>
      <c r="M96" s="28" t="s">
        <v>62</v>
      </c>
    </row>
    <row r="97" spans="1:13" ht="25.5" x14ac:dyDescent="0.2">
      <c r="A97" s="8">
        <v>93</v>
      </c>
      <c r="B97" s="25" t="s">
        <v>58</v>
      </c>
      <c r="C97" s="37" t="s">
        <v>98</v>
      </c>
      <c r="D97" s="25" t="s">
        <v>99</v>
      </c>
      <c r="E97" s="26" t="s">
        <v>100</v>
      </c>
      <c r="F97" s="38" t="s">
        <v>101</v>
      </c>
      <c r="G97" s="37" t="s">
        <v>17</v>
      </c>
      <c r="H97" s="29">
        <v>16</v>
      </c>
      <c r="I97" s="28">
        <v>41756</v>
      </c>
      <c r="J97" s="28">
        <f t="shared" si="6"/>
        <v>668096</v>
      </c>
      <c r="K97" s="28">
        <v>35392</v>
      </c>
      <c r="L97" s="28">
        <f t="shared" si="5"/>
        <v>566272</v>
      </c>
      <c r="M97" s="25" t="str">
        <f>'[1]Приложение 4.3 (КПД4)'!$L$6</f>
        <v>ТОО "DALATEX"</v>
      </c>
    </row>
    <row r="98" spans="1:13" ht="25.5" x14ac:dyDescent="0.2">
      <c r="A98" s="8">
        <v>94</v>
      </c>
      <c r="B98" s="25" t="s">
        <v>58</v>
      </c>
      <c r="C98" s="37" t="s">
        <v>98</v>
      </c>
      <c r="D98" s="25" t="s">
        <v>99</v>
      </c>
      <c r="E98" s="26" t="s">
        <v>102</v>
      </c>
      <c r="F98" s="38" t="s">
        <v>101</v>
      </c>
      <c r="G98" s="37" t="s">
        <v>17</v>
      </c>
      <c r="H98" s="29">
        <v>14</v>
      </c>
      <c r="I98" s="28">
        <v>41756</v>
      </c>
      <c r="J98" s="28">
        <f t="shared" si="6"/>
        <v>584584</v>
      </c>
      <c r="K98" s="28">
        <v>35392</v>
      </c>
      <c r="L98" s="28">
        <f t="shared" si="5"/>
        <v>495488</v>
      </c>
      <c r="M98" s="25" t="str">
        <f>'[1]Приложение 4.3 (КПД4)'!$L$6</f>
        <v>ТОО "DALATEX"</v>
      </c>
    </row>
    <row r="99" spans="1:13" ht="25.5" x14ac:dyDescent="0.2">
      <c r="A99" s="8">
        <v>95</v>
      </c>
      <c r="B99" s="25" t="s">
        <v>58</v>
      </c>
      <c r="C99" s="37" t="s">
        <v>98</v>
      </c>
      <c r="D99" s="25" t="s">
        <v>15</v>
      </c>
      <c r="E99" s="26" t="s">
        <v>103</v>
      </c>
      <c r="F99" s="38" t="s">
        <v>104</v>
      </c>
      <c r="G99" s="37" t="s">
        <v>17</v>
      </c>
      <c r="H99" s="29">
        <v>10</v>
      </c>
      <c r="I99" s="28">
        <v>45000</v>
      </c>
      <c r="J99" s="28">
        <f t="shared" si="6"/>
        <v>450000</v>
      </c>
      <c r="K99" s="28">
        <v>38150</v>
      </c>
      <c r="L99" s="28">
        <f t="shared" si="5"/>
        <v>381500</v>
      </c>
      <c r="M99" s="25" t="str">
        <f>'[1]Приложение 4.3 (КПД4)'!$L$6</f>
        <v>ТОО "DALATEX"</v>
      </c>
    </row>
    <row r="100" spans="1:13" ht="25.5" x14ac:dyDescent="0.2">
      <c r="A100" s="8">
        <v>96</v>
      </c>
      <c r="B100" s="25" t="s">
        <v>58</v>
      </c>
      <c r="C100" s="37" t="s">
        <v>98</v>
      </c>
      <c r="D100" s="25" t="s">
        <v>15</v>
      </c>
      <c r="E100" s="26" t="s">
        <v>105</v>
      </c>
      <c r="F100" s="38" t="s">
        <v>104</v>
      </c>
      <c r="G100" s="37" t="s">
        <v>17</v>
      </c>
      <c r="H100" s="29">
        <v>10</v>
      </c>
      <c r="I100" s="28">
        <v>63440</v>
      </c>
      <c r="J100" s="28">
        <f t="shared" si="6"/>
        <v>634400</v>
      </c>
      <c r="K100" s="28">
        <v>53824</v>
      </c>
      <c r="L100" s="28">
        <f t="shared" si="5"/>
        <v>538240</v>
      </c>
      <c r="M100" s="25" t="str">
        <f>'[1]Приложение 4.3 (КПД4)'!$L$6</f>
        <v>ТОО "DALATEX"</v>
      </c>
    </row>
    <row r="101" spans="1:13" ht="25.5" x14ac:dyDescent="0.2">
      <c r="A101" s="8">
        <v>97</v>
      </c>
      <c r="B101" s="25" t="s">
        <v>58</v>
      </c>
      <c r="C101" s="37" t="s">
        <v>98</v>
      </c>
      <c r="D101" s="25" t="s">
        <v>15</v>
      </c>
      <c r="E101" s="26" t="s">
        <v>106</v>
      </c>
      <c r="F101" s="38" t="s">
        <v>104</v>
      </c>
      <c r="G101" s="37" t="s">
        <v>17</v>
      </c>
      <c r="H101" s="29">
        <v>280</v>
      </c>
      <c r="I101" s="28">
        <v>63440</v>
      </c>
      <c r="J101" s="28">
        <f t="shared" si="6"/>
        <v>17763200</v>
      </c>
      <c r="K101" s="28">
        <v>53824</v>
      </c>
      <c r="L101" s="28">
        <f t="shared" si="5"/>
        <v>15070720</v>
      </c>
      <c r="M101" s="25" t="str">
        <f>'[1]Приложение 4.3 (КПД4)'!$L$6</f>
        <v>ТОО "DALATEX"</v>
      </c>
    </row>
    <row r="102" spans="1:13" ht="25.5" x14ac:dyDescent="0.2">
      <c r="A102" s="8">
        <v>98</v>
      </c>
      <c r="B102" s="25" t="s">
        <v>58</v>
      </c>
      <c r="C102" s="37" t="s">
        <v>98</v>
      </c>
      <c r="D102" s="25" t="s">
        <v>15</v>
      </c>
      <c r="E102" s="26" t="s">
        <v>107</v>
      </c>
      <c r="F102" s="38" t="s">
        <v>104</v>
      </c>
      <c r="G102" s="37" t="s">
        <v>17</v>
      </c>
      <c r="H102" s="29">
        <v>10</v>
      </c>
      <c r="I102" s="28">
        <v>63440</v>
      </c>
      <c r="J102" s="28">
        <f t="shared" si="6"/>
        <v>634400</v>
      </c>
      <c r="K102" s="28">
        <v>53824</v>
      </c>
      <c r="L102" s="28">
        <f t="shared" ref="L102:L133" si="7">K102*H102</f>
        <v>538240</v>
      </c>
      <c r="M102" s="25" t="str">
        <f>'[1]Приложение 4.3 (КПД4)'!$L$6</f>
        <v>ТОО "DALATEX"</v>
      </c>
    </row>
    <row r="103" spans="1:13" ht="25.5" x14ac:dyDescent="0.2">
      <c r="A103" s="8">
        <v>99</v>
      </c>
      <c r="B103" s="25" t="s">
        <v>58</v>
      </c>
      <c r="C103" s="37" t="s">
        <v>98</v>
      </c>
      <c r="D103" s="25" t="s">
        <v>99</v>
      </c>
      <c r="E103" s="26" t="s">
        <v>108</v>
      </c>
      <c r="F103" s="38" t="s">
        <v>101</v>
      </c>
      <c r="G103" s="37" t="s">
        <v>17</v>
      </c>
      <c r="H103" s="29">
        <v>570</v>
      </c>
      <c r="I103" s="28">
        <v>41756</v>
      </c>
      <c r="J103" s="28">
        <f t="shared" si="6"/>
        <v>23800920</v>
      </c>
      <c r="K103" s="28">
        <v>35392</v>
      </c>
      <c r="L103" s="28">
        <f t="shared" si="7"/>
        <v>20173440</v>
      </c>
      <c r="M103" s="25" t="str">
        <f>'[1]Приложение 4.3 (КПД4)'!$L$6</f>
        <v>ТОО "DALATEX"</v>
      </c>
    </row>
    <row r="104" spans="1:13" ht="25.5" x14ac:dyDescent="0.2">
      <c r="A104" s="8">
        <v>100</v>
      </c>
      <c r="B104" s="25" t="s">
        <v>58</v>
      </c>
      <c r="C104" s="37" t="s">
        <v>98</v>
      </c>
      <c r="D104" s="25" t="s">
        <v>19</v>
      </c>
      <c r="E104" s="26" t="s">
        <v>109</v>
      </c>
      <c r="F104" s="38" t="s">
        <v>101</v>
      </c>
      <c r="G104" s="37" t="s">
        <v>17</v>
      </c>
      <c r="H104" s="29">
        <v>60</v>
      </c>
      <c r="I104" s="28">
        <v>26000</v>
      </c>
      <c r="J104" s="28">
        <f t="shared" si="6"/>
        <v>1560000</v>
      </c>
      <c r="K104" s="28">
        <v>22000</v>
      </c>
      <c r="L104" s="28">
        <f t="shared" si="7"/>
        <v>1320000</v>
      </c>
      <c r="M104" s="25" t="str">
        <f>'[1]Приложение 4.3 (КПД4)'!$L$6</f>
        <v>ТОО "DALATEX"</v>
      </c>
    </row>
    <row r="105" spans="1:13" ht="25.5" x14ac:dyDescent="0.2">
      <c r="A105" s="8">
        <v>101</v>
      </c>
      <c r="B105" s="25" t="s">
        <v>58</v>
      </c>
      <c r="C105" s="37" t="s">
        <v>98</v>
      </c>
      <c r="D105" s="25" t="s">
        <v>19</v>
      </c>
      <c r="E105" s="26" t="s">
        <v>110</v>
      </c>
      <c r="F105" s="38" t="s">
        <v>101</v>
      </c>
      <c r="G105" s="37" t="s">
        <v>17</v>
      </c>
      <c r="H105" s="29">
        <v>14</v>
      </c>
      <c r="I105" s="28">
        <v>26000</v>
      </c>
      <c r="J105" s="28">
        <f t="shared" si="6"/>
        <v>364000</v>
      </c>
      <c r="K105" s="28">
        <v>22000</v>
      </c>
      <c r="L105" s="28">
        <f t="shared" si="7"/>
        <v>308000</v>
      </c>
      <c r="M105" s="25" t="str">
        <f>'[1]Приложение 4.3 (КПД4)'!$L$6</f>
        <v>ТОО "DALATEX"</v>
      </c>
    </row>
    <row r="106" spans="1:13" ht="25.5" x14ac:dyDescent="0.2">
      <c r="A106" s="8">
        <v>102</v>
      </c>
      <c r="B106" s="25" t="s">
        <v>58</v>
      </c>
      <c r="C106" s="37" t="s">
        <v>98</v>
      </c>
      <c r="D106" s="25" t="s">
        <v>15</v>
      </c>
      <c r="E106" s="26" t="s">
        <v>111</v>
      </c>
      <c r="F106" s="38" t="s">
        <v>104</v>
      </c>
      <c r="G106" s="37" t="s">
        <v>17</v>
      </c>
      <c r="H106" s="29">
        <v>20</v>
      </c>
      <c r="I106" s="28">
        <v>45000</v>
      </c>
      <c r="J106" s="28">
        <f t="shared" si="6"/>
        <v>900000</v>
      </c>
      <c r="K106" s="28">
        <v>38150</v>
      </c>
      <c r="L106" s="28">
        <f t="shared" si="7"/>
        <v>763000</v>
      </c>
      <c r="M106" s="25" t="str">
        <f>'[1]Приложение 4.3 (КПД4)'!$L$6</f>
        <v>ТОО "DALATEX"</v>
      </c>
    </row>
    <row r="107" spans="1:13" ht="25.5" x14ac:dyDescent="0.2">
      <c r="A107" s="8">
        <v>103</v>
      </c>
      <c r="B107" s="25" t="s">
        <v>58</v>
      </c>
      <c r="C107" s="37" t="s">
        <v>98</v>
      </c>
      <c r="D107" s="25" t="s">
        <v>112</v>
      </c>
      <c r="E107" s="26" t="s">
        <v>113</v>
      </c>
      <c r="F107" s="38" t="s">
        <v>114</v>
      </c>
      <c r="G107" s="37" t="s">
        <v>61</v>
      </c>
      <c r="H107" s="29">
        <v>200</v>
      </c>
      <c r="I107" s="28">
        <v>22500</v>
      </c>
      <c r="J107" s="28">
        <f t="shared" si="6"/>
        <v>4500000</v>
      </c>
      <c r="K107" s="28">
        <v>19125</v>
      </c>
      <c r="L107" s="28">
        <f t="shared" si="7"/>
        <v>3825000</v>
      </c>
      <c r="M107" s="25" t="str">
        <f>'[1]Приложение 4.3 (КПД4)'!$L$6</f>
        <v>ТОО "DALATEX"</v>
      </c>
    </row>
    <row r="108" spans="1:13" ht="25.5" x14ac:dyDescent="0.2">
      <c r="A108" s="8">
        <v>104</v>
      </c>
      <c r="B108" s="25" t="s">
        <v>58</v>
      </c>
      <c r="C108" s="25" t="s">
        <v>115</v>
      </c>
      <c r="D108" s="25" t="s">
        <v>19</v>
      </c>
      <c r="E108" s="26" t="s">
        <v>116</v>
      </c>
      <c r="F108" s="25" t="s">
        <v>117</v>
      </c>
      <c r="G108" s="25" t="s">
        <v>17</v>
      </c>
      <c r="H108" s="29">
        <v>14</v>
      </c>
      <c r="I108" s="28">
        <v>30900</v>
      </c>
      <c r="J108" s="28">
        <f>H108*I108</f>
        <v>432600</v>
      </c>
      <c r="K108" s="28">
        <v>26265</v>
      </c>
      <c r="L108" s="28">
        <v>367710</v>
      </c>
      <c r="M108" s="25" t="s">
        <v>91</v>
      </c>
    </row>
    <row r="109" spans="1:13" ht="25.5" x14ac:dyDescent="0.2">
      <c r="A109" s="8">
        <v>105</v>
      </c>
      <c r="B109" s="25" t="s">
        <v>58</v>
      </c>
      <c r="C109" s="25" t="s">
        <v>115</v>
      </c>
      <c r="D109" s="25" t="s">
        <v>118</v>
      </c>
      <c r="E109" s="26" t="s">
        <v>116</v>
      </c>
      <c r="F109" s="25" t="s">
        <v>117</v>
      </c>
      <c r="G109" s="25" t="s">
        <v>17</v>
      </c>
      <c r="H109" s="29">
        <v>3</v>
      </c>
      <c r="I109" s="28">
        <v>30900</v>
      </c>
      <c r="J109" s="28">
        <f>H109*I109</f>
        <v>92700</v>
      </c>
      <c r="K109" s="28">
        <v>29375</v>
      </c>
      <c r="L109" s="28">
        <v>88125</v>
      </c>
      <c r="M109" s="25" t="s">
        <v>91</v>
      </c>
    </row>
    <row r="110" spans="1:13" ht="25.5" x14ac:dyDescent="0.2">
      <c r="A110" s="8">
        <v>106</v>
      </c>
      <c r="B110" s="25" t="s">
        <v>58</v>
      </c>
      <c r="C110" s="25" t="s">
        <v>115</v>
      </c>
      <c r="D110" s="25" t="s">
        <v>19</v>
      </c>
      <c r="E110" s="26" t="s">
        <v>116</v>
      </c>
      <c r="F110" s="25" t="s">
        <v>119</v>
      </c>
      <c r="G110" s="25" t="s">
        <v>17</v>
      </c>
      <c r="H110" s="29">
        <v>12</v>
      </c>
      <c r="I110" s="28">
        <v>58750</v>
      </c>
      <c r="J110" s="28">
        <f>H110*I110</f>
        <v>705000</v>
      </c>
      <c r="K110" s="28">
        <v>53600</v>
      </c>
      <c r="L110" s="28">
        <v>643200</v>
      </c>
      <c r="M110" s="25" t="s">
        <v>91</v>
      </c>
    </row>
    <row r="111" spans="1:13" ht="25.5" x14ac:dyDescent="0.2">
      <c r="A111" s="8">
        <v>107</v>
      </c>
      <c r="B111" s="25" t="s">
        <v>58</v>
      </c>
      <c r="C111" s="25" t="s">
        <v>115</v>
      </c>
      <c r="D111" s="25" t="s">
        <v>19</v>
      </c>
      <c r="E111" s="26" t="s">
        <v>116</v>
      </c>
      <c r="F111" s="25" t="s">
        <v>119</v>
      </c>
      <c r="G111" s="25" t="s">
        <v>17</v>
      </c>
      <c r="H111" s="29">
        <v>5</v>
      </c>
      <c r="I111" s="28">
        <v>58750</v>
      </c>
      <c r="J111" s="28">
        <f>H111*I111</f>
        <v>293750</v>
      </c>
      <c r="K111" s="28">
        <v>49938</v>
      </c>
      <c r="L111" s="28">
        <v>249690</v>
      </c>
      <c r="M111" s="25" t="s">
        <v>91</v>
      </c>
    </row>
    <row r="112" spans="1:13" ht="38.25" x14ac:dyDescent="0.2">
      <c r="A112" s="8">
        <v>108</v>
      </c>
      <c r="B112" s="25" t="s">
        <v>58</v>
      </c>
      <c r="C112" s="25" t="s">
        <v>120</v>
      </c>
      <c r="D112" s="32" t="s">
        <v>75</v>
      </c>
      <c r="E112" s="39" t="s">
        <v>121</v>
      </c>
      <c r="F112" s="39" t="s">
        <v>90</v>
      </c>
      <c r="G112" s="25" t="s">
        <v>17</v>
      </c>
      <c r="H112" s="29">
        <v>100</v>
      </c>
      <c r="I112" s="28">
        <v>25500</v>
      </c>
      <c r="J112" s="28">
        <v>2550000</v>
      </c>
      <c r="K112" s="28">
        <v>21675</v>
      </c>
      <c r="L112" s="28">
        <f t="shared" ref="L112:L143" si="8">K112*H112</f>
        <v>2167500</v>
      </c>
      <c r="M112" s="25" t="s">
        <v>71</v>
      </c>
    </row>
    <row r="113" spans="1:13" ht="38.25" x14ac:dyDescent="0.2">
      <c r="A113" s="8">
        <v>109</v>
      </c>
      <c r="B113" s="25" t="s">
        <v>58</v>
      </c>
      <c r="C113" s="25" t="s">
        <v>120</v>
      </c>
      <c r="D113" s="32" t="s">
        <v>75</v>
      </c>
      <c r="E113" s="39" t="s">
        <v>122</v>
      </c>
      <c r="F113" s="39" t="s">
        <v>90</v>
      </c>
      <c r="G113" s="25" t="s">
        <v>17</v>
      </c>
      <c r="H113" s="29">
        <v>320</v>
      </c>
      <c r="I113" s="28">
        <v>25500</v>
      </c>
      <c r="J113" s="28">
        <v>8160000</v>
      </c>
      <c r="K113" s="28">
        <v>21675</v>
      </c>
      <c r="L113" s="28">
        <f t="shared" si="8"/>
        <v>6936000</v>
      </c>
      <c r="M113" s="25" t="s">
        <v>71</v>
      </c>
    </row>
    <row r="114" spans="1:13" ht="38.25" x14ac:dyDescent="0.2">
      <c r="A114" s="8">
        <v>110</v>
      </c>
      <c r="B114" s="25" t="s">
        <v>58</v>
      </c>
      <c r="C114" s="25" t="s">
        <v>120</v>
      </c>
      <c r="D114" s="32" t="s">
        <v>99</v>
      </c>
      <c r="E114" s="39" t="s">
        <v>123</v>
      </c>
      <c r="F114" s="39" t="s">
        <v>124</v>
      </c>
      <c r="G114" s="25" t="s">
        <v>17</v>
      </c>
      <c r="H114" s="29">
        <v>320</v>
      </c>
      <c r="I114" s="28">
        <v>52600</v>
      </c>
      <c r="J114" s="28">
        <v>16832000</v>
      </c>
      <c r="K114" s="28">
        <v>44710</v>
      </c>
      <c r="L114" s="28">
        <f t="shared" si="8"/>
        <v>14307200</v>
      </c>
      <c r="M114" s="25" t="s">
        <v>71</v>
      </c>
    </row>
    <row r="115" spans="1:13" ht="38.25" x14ac:dyDescent="0.2">
      <c r="A115" s="8">
        <v>111</v>
      </c>
      <c r="B115" s="25" t="s">
        <v>58</v>
      </c>
      <c r="C115" s="25" t="s">
        <v>120</v>
      </c>
      <c r="D115" s="32" t="s">
        <v>15</v>
      </c>
      <c r="E115" s="39" t="s">
        <v>125</v>
      </c>
      <c r="F115" s="39" t="s">
        <v>16</v>
      </c>
      <c r="G115" s="25" t="s">
        <v>17</v>
      </c>
      <c r="H115" s="29">
        <v>100</v>
      </c>
      <c r="I115" s="28">
        <v>103000</v>
      </c>
      <c r="J115" s="28">
        <v>10300000</v>
      </c>
      <c r="K115" s="28">
        <v>87550</v>
      </c>
      <c r="L115" s="28">
        <f t="shared" si="8"/>
        <v>8755000</v>
      </c>
      <c r="M115" s="25" t="s">
        <v>71</v>
      </c>
    </row>
    <row r="116" spans="1:13" ht="38.25" x14ac:dyDescent="0.2">
      <c r="A116" s="8">
        <v>112</v>
      </c>
      <c r="B116" s="25" t="s">
        <v>58</v>
      </c>
      <c r="C116" s="30" t="s">
        <v>120</v>
      </c>
      <c r="D116" s="33" t="s">
        <v>15</v>
      </c>
      <c r="E116" s="40" t="s">
        <v>126</v>
      </c>
      <c r="F116" s="40" t="s">
        <v>16</v>
      </c>
      <c r="G116" s="30" t="s">
        <v>17</v>
      </c>
      <c r="H116" s="36">
        <v>40</v>
      </c>
      <c r="I116" s="41">
        <v>51000</v>
      </c>
      <c r="J116" s="41">
        <v>2040000</v>
      </c>
      <c r="K116" s="41">
        <v>43350</v>
      </c>
      <c r="L116" s="41">
        <f t="shared" si="8"/>
        <v>1734000</v>
      </c>
      <c r="M116" s="25" t="s">
        <v>71</v>
      </c>
    </row>
    <row r="117" spans="1:13" ht="38.25" x14ac:dyDescent="0.2">
      <c r="A117" s="8">
        <v>113</v>
      </c>
      <c r="B117" s="25" t="s">
        <v>58</v>
      </c>
      <c r="C117" s="25" t="s">
        <v>120</v>
      </c>
      <c r="D117" s="8" t="s">
        <v>64</v>
      </c>
      <c r="E117" s="8" t="s">
        <v>65</v>
      </c>
      <c r="F117" s="42" t="s">
        <v>66</v>
      </c>
      <c r="G117" s="25" t="s">
        <v>32</v>
      </c>
      <c r="H117" s="29">
        <v>1000</v>
      </c>
      <c r="I117" s="28">
        <v>2500</v>
      </c>
      <c r="J117" s="28">
        <v>2500000</v>
      </c>
      <c r="K117" s="28">
        <v>2125</v>
      </c>
      <c r="L117" s="28">
        <f t="shared" si="8"/>
        <v>2125000</v>
      </c>
      <c r="M117" s="25" t="s">
        <v>67</v>
      </c>
    </row>
    <row r="118" spans="1:13" ht="45" x14ac:dyDescent="0.2">
      <c r="A118" s="8">
        <v>114</v>
      </c>
      <c r="B118" s="25" t="s">
        <v>58</v>
      </c>
      <c r="C118" s="25" t="s">
        <v>127</v>
      </c>
      <c r="D118" s="8" t="s">
        <v>99</v>
      </c>
      <c r="E118" s="8" t="s">
        <v>41</v>
      </c>
      <c r="F118" s="42" t="s">
        <v>128</v>
      </c>
      <c r="G118" s="25" t="s">
        <v>70</v>
      </c>
      <c r="H118" s="29">
        <v>20</v>
      </c>
      <c r="I118" s="28">
        <v>72205.789999999994</v>
      </c>
      <c r="J118" s="28">
        <v>1444115.8</v>
      </c>
      <c r="K118" s="28">
        <v>67885.999999999985</v>
      </c>
      <c r="L118" s="28">
        <f t="shared" si="8"/>
        <v>1357719.9999999998</v>
      </c>
      <c r="M118" s="131" t="s">
        <v>411</v>
      </c>
    </row>
    <row r="119" spans="1:13" ht="45" x14ac:dyDescent="0.2">
      <c r="A119" s="8">
        <v>115</v>
      </c>
      <c r="B119" s="25" t="s">
        <v>58</v>
      </c>
      <c r="C119" s="25" t="s">
        <v>127</v>
      </c>
      <c r="D119" s="8" t="s">
        <v>99</v>
      </c>
      <c r="E119" s="8" t="s">
        <v>41</v>
      </c>
      <c r="F119" s="42" t="s">
        <v>129</v>
      </c>
      <c r="G119" s="25" t="s">
        <v>70</v>
      </c>
      <c r="H119" s="29">
        <v>37</v>
      </c>
      <c r="I119" s="28">
        <v>53374.48</v>
      </c>
      <c r="J119" s="28">
        <v>1974855.76</v>
      </c>
      <c r="K119" s="28">
        <v>50487.999999999993</v>
      </c>
      <c r="L119" s="28">
        <f t="shared" si="8"/>
        <v>1868055.9999999998</v>
      </c>
      <c r="M119" s="131" t="s">
        <v>411</v>
      </c>
    </row>
    <row r="120" spans="1:13" ht="45" x14ac:dyDescent="0.2">
      <c r="A120" s="8">
        <v>116</v>
      </c>
      <c r="B120" s="25" t="s">
        <v>58</v>
      </c>
      <c r="C120" s="25" t="s">
        <v>127</v>
      </c>
      <c r="D120" s="8" t="s">
        <v>99</v>
      </c>
      <c r="E120" s="8" t="s">
        <v>41</v>
      </c>
      <c r="F120" s="42" t="s">
        <v>130</v>
      </c>
      <c r="G120" s="25" t="s">
        <v>70</v>
      </c>
      <c r="H120" s="29">
        <v>33</v>
      </c>
      <c r="I120" s="28">
        <v>72205.789999999994</v>
      </c>
      <c r="J120" s="28">
        <v>2382791.0699999998</v>
      </c>
      <c r="K120" s="28">
        <v>67886</v>
      </c>
      <c r="L120" s="28">
        <f t="shared" si="8"/>
        <v>2240238</v>
      </c>
      <c r="M120" s="131" t="s">
        <v>411</v>
      </c>
    </row>
    <row r="121" spans="1:13" ht="45" x14ac:dyDescent="0.2">
      <c r="A121" s="8">
        <v>117</v>
      </c>
      <c r="B121" s="25" t="s">
        <v>58</v>
      </c>
      <c r="C121" s="25" t="s">
        <v>127</v>
      </c>
      <c r="D121" s="8" t="s">
        <v>99</v>
      </c>
      <c r="E121" s="8" t="s">
        <v>41</v>
      </c>
      <c r="F121" s="42" t="s">
        <v>131</v>
      </c>
      <c r="G121" s="25" t="s">
        <v>70</v>
      </c>
      <c r="H121" s="29">
        <v>169</v>
      </c>
      <c r="I121" s="28">
        <v>53374.48</v>
      </c>
      <c r="J121" s="28">
        <v>9020287.1199999992</v>
      </c>
      <c r="K121" s="28">
        <v>50488</v>
      </c>
      <c r="L121" s="28">
        <f t="shared" si="8"/>
        <v>8532472</v>
      </c>
      <c r="M121" s="131" t="s">
        <v>411</v>
      </c>
    </row>
    <row r="122" spans="1:13" ht="45" x14ac:dyDescent="0.2">
      <c r="A122" s="8">
        <v>118</v>
      </c>
      <c r="B122" s="25" t="s">
        <v>58</v>
      </c>
      <c r="C122" s="25" t="s">
        <v>127</v>
      </c>
      <c r="D122" s="8" t="s">
        <v>15</v>
      </c>
      <c r="E122" s="8" t="s">
        <v>41</v>
      </c>
      <c r="F122" s="42" t="s">
        <v>132</v>
      </c>
      <c r="G122" s="25" t="s">
        <v>70</v>
      </c>
      <c r="H122" s="29">
        <v>20</v>
      </c>
      <c r="I122" s="28">
        <v>81110.33</v>
      </c>
      <c r="J122" s="28">
        <v>1622206.6</v>
      </c>
      <c r="K122" s="28">
        <v>78931.29017857142</v>
      </c>
      <c r="L122" s="28">
        <f t="shared" si="8"/>
        <v>1578625.8035714284</v>
      </c>
      <c r="M122" s="131" t="s">
        <v>411</v>
      </c>
    </row>
    <row r="123" spans="1:13" ht="45" x14ac:dyDescent="0.2">
      <c r="A123" s="8">
        <v>119</v>
      </c>
      <c r="B123" s="25" t="s">
        <v>58</v>
      </c>
      <c r="C123" s="25" t="s">
        <v>127</v>
      </c>
      <c r="D123" s="8" t="s">
        <v>15</v>
      </c>
      <c r="E123" s="8" t="s">
        <v>41</v>
      </c>
      <c r="F123" s="42" t="s">
        <v>133</v>
      </c>
      <c r="G123" s="25" t="s">
        <v>70</v>
      </c>
      <c r="H123" s="29">
        <v>37</v>
      </c>
      <c r="I123" s="28">
        <v>85823.1</v>
      </c>
      <c r="J123" s="28">
        <v>3175454.7</v>
      </c>
      <c r="K123" s="28">
        <v>83928.569980694971</v>
      </c>
      <c r="L123" s="28">
        <f t="shared" si="8"/>
        <v>3105357.0892857141</v>
      </c>
      <c r="M123" s="131" t="s">
        <v>411</v>
      </c>
    </row>
    <row r="124" spans="1:13" ht="45" x14ac:dyDescent="0.2">
      <c r="A124" s="8">
        <v>120</v>
      </c>
      <c r="B124" s="25" t="s">
        <v>58</v>
      </c>
      <c r="C124" s="25" t="s">
        <v>127</v>
      </c>
      <c r="D124" s="8" t="s">
        <v>15</v>
      </c>
      <c r="E124" s="8" t="s">
        <v>41</v>
      </c>
      <c r="F124" s="42" t="s">
        <v>134</v>
      </c>
      <c r="G124" s="25" t="s">
        <v>70</v>
      </c>
      <c r="H124" s="29">
        <v>33</v>
      </c>
      <c r="I124" s="28">
        <v>79687.67</v>
      </c>
      <c r="J124" s="28">
        <v>2629693.11</v>
      </c>
      <c r="K124" s="28">
        <v>76606.800054112551</v>
      </c>
      <c r="L124" s="28">
        <f t="shared" si="8"/>
        <v>2528024.4017857141</v>
      </c>
      <c r="M124" s="131" t="s">
        <v>411</v>
      </c>
    </row>
    <row r="125" spans="1:13" ht="45" x14ac:dyDescent="0.2">
      <c r="A125" s="8">
        <v>121</v>
      </c>
      <c r="B125" s="25" t="s">
        <v>58</v>
      </c>
      <c r="C125" s="25" t="s">
        <v>127</v>
      </c>
      <c r="D125" s="8" t="s">
        <v>15</v>
      </c>
      <c r="E125" s="8" t="s">
        <v>41</v>
      </c>
      <c r="F125" s="42" t="s">
        <v>135</v>
      </c>
      <c r="G125" s="25" t="s">
        <v>70</v>
      </c>
      <c r="H125" s="29">
        <v>169</v>
      </c>
      <c r="I125" s="28">
        <v>82206.67</v>
      </c>
      <c r="J125" s="28">
        <v>13892927.23</v>
      </c>
      <c r="K125" s="28">
        <v>78931</v>
      </c>
      <c r="L125" s="28">
        <f t="shared" si="8"/>
        <v>13339339</v>
      </c>
      <c r="M125" s="131" t="s">
        <v>411</v>
      </c>
    </row>
    <row r="126" spans="1:13" ht="25.5" x14ac:dyDescent="0.2">
      <c r="A126" s="8">
        <v>122</v>
      </c>
      <c r="B126" s="25" t="s">
        <v>58</v>
      </c>
      <c r="C126" s="25" t="s">
        <v>136</v>
      </c>
      <c r="D126" s="25" t="s">
        <v>99</v>
      </c>
      <c r="E126" s="26" t="s">
        <v>137</v>
      </c>
      <c r="F126" s="25" t="s">
        <v>124</v>
      </c>
      <c r="G126" s="25" t="s">
        <v>70</v>
      </c>
      <c r="H126" s="29">
        <v>1120</v>
      </c>
      <c r="I126" s="28">
        <v>42276.57</v>
      </c>
      <c r="J126" s="28">
        <f t="shared" ref="J126:J157" si="9">I126*H126</f>
        <v>47349758.399999999</v>
      </c>
      <c r="K126" s="28">
        <v>39935.089290000004</v>
      </c>
      <c r="L126" s="28">
        <f t="shared" si="8"/>
        <v>44727300.004800007</v>
      </c>
      <c r="M126" s="25" t="s">
        <v>67</v>
      </c>
    </row>
    <row r="127" spans="1:13" ht="25.5" x14ac:dyDescent="0.2">
      <c r="A127" s="8">
        <v>123</v>
      </c>
      <c r="B127" s="25" t="s">
        <v>58</v>
      </c>
      <c r="C127" s="25" t="s">
        <v>136</v>
      </c>
      <c r="D127" s="25" t="s">
        <v>15</v>
      </c>
      <c r="E127" s="26" t="s">
        <v>138</v>
      </c>
      <c r="F127" s="25" t="s">
        <v>16</v>
      </c>
      <c r="G127" s="25" t="s">
        <v>70</v>
      </c>
      <c r="H127" s="29">
        <v>230</v>
      </c>
      <c r="I127" s="28">
        <v>61695.47</v>
      </c>
      <c r="J127" s="28">
        <f t="shared" si="9"/>
        <v>14189958.1</v>
      </c>
      <c r="K127" s="28">
        <v>52441.15</v>
      </c>
      <c r="L127" s="28">
        <f t="shared" si="8"/>
        <v>12061464.5</v>
      </c>
      <c r="M127" s="28" t="s">
        <v>62</v>
      </c>
    </row>
    <row r="128" spans="1:13" ht="25.5" x14ac:dyDescent="0.2">
      <c r="A128" s="8">
        <v>124</v>
      </c>
      <c r="B128" s="25" t="s">
        <v>58</v>
      </c>
      <c r="C128" s="25" t="s">
        <v>136</v>
      </c>
      <c r="D128" s="25" t="s">
        <v>139</v>
      </c>
      <c r="E128" s="26" t="s">
        <v>140</v>
      </c>
      <c r="F128" s="25" t="s">
        <v>141</v>
      </c>
      <c r="G128" s="25" t="s">
        <v>61</v>
      </c>
      <c r="H128" s="29">
        <v>1120</v>
      </c>
      <c r="I128" s="28">
        <v>5398.67</v>
      </c>
      <c r="J128" s="28">
        <f t="shared" si="9"/>
        <v>6046510.4000000004</v>
      </c>
      <c r="K128" s="28">
        <v>4578</v>
      </c>
      <c r="L128" s="28">
        <f t="shared" si="8"/>
        <v>5127360</v>
      </c>
      <c r="M128" s="25" t="s">
        <v>67</v>
      </c>
    </row>
    <row r="129" spans="1:13" ht="25.5" x14ac:dyDescent="0.2">
      <c r="A129" s="8">
        <v>125</v>
      </c>
      <c r="B129" s="25" t="s">
        <v>58</v>
      </c>
      <c r="C129" s="25" t="s">
        <v>136</v>
      </c>
      <c r="D129" s="25" t="s">
        <v>29</v>
      </c>
      <c r="E129" s="26" t="s">
        <v>142</v>
      </c>
      <c r="F129" s="25" t="s">
        <v>143</v>
      </c>
      <c r="G129" s="25" t="s">
        <v>61</v>
      </c>
      <c r="H129" s="29">
        <v>560</v>
      </c>
      <c r="I129" s="28">
        <v>4117.87</v>
      </c>
      <c r="J129" s="28">
        <f t="shared" si="9"/>
        <v>2306007.1999999997</v>
      </c>
      <c r="K129" s="28">
        <v>3500.19</v>
      </c>
      <c r="L129" s="28">
        <f t="shared" si="8"/>
        <v>1960106.4000000001</v>
      </c>
      <c r="M129" s="25" t="s">
        <v>67</v>
      </c>
    </row>
    <row r="130" spans="1:13" ht="102" x14ac:dyDescent="0.2">
      <c r="A130" s="8">
        <v>126</v>
      </c>
      <c r="B130" s="25" t="s">
        <v>58</v>
      </c>
      <c r="C130" s="25" t="s">
        <v>144</v>
      </c>
      <c r="D130" s="25" t="s">
        <v>145</v>
      </c>
      <c r="E130" s="26" t="s">
        <v>146</v>
      </c>
      <c r="F130" s="25" t="s">
        <v>147</v>
      </c>
      <c r="G130" s="25" t="s">
        <v>79</v>
      </c>
      <c r="H130" s="29">
        <v>163</v>
      </c>
      <c r="I130" s="28">
        <v>12500</v>
      </c>
      <c r="J130" s="28">
        <f t="shared" si="9"/>
        <v>2037500</v>
      </c>
      <c r="K130" s="28">
        <v>10625</v>
      </c>
      <c r="L130" s="28">
        <f t="shared" si="8"/>
        <v>1731875</v>
      </c>
      <c r="M130" s="25" t="s">
        <v>67</v>
      </c>
    </row>
    <row r="131" spans="1:13" ht="127.5" x14ac:dyDescent="0.2">
      <c r="A131" s="8">
        <v>127</v>
      </c>
      <c r="B131" s="25" t="s">
        <v>58</v>
      </c>
      <c r="C131" s="25" t="s">
        <v>144</v>
      </c>
      <c r="D131" s="25" t="s">
        <v>145</v>
      </c>
      <c r="E131" s="26" t="s">
        <v>146</v>
      </c>
      <c r="F131" s="26" t="s">
        <v>148</v>
      </c>
      <c r="G131" s="25" t="s">
        <v>79</v>
      </c>
      <c r="H131" s="29">
        <v>69</v>
      </c>
      <c r="I131" s="28">
        <v>15000</v>
      </c>
      <c r="J131" s="28">
        <f t="shared" si="9"/>
        <v>1035000</v>
      </c>
      <c r="K131" s="28">
        <v>12750</v>
      </c>
      <c r="L131" s="28">
        <f t="shared" si="8"/>
        <v>879750</v>
      </c>
      <c r="M131" s="25" t="s">
        <v>67</v>
      </c>
    </row>
    <row r="132" spans="1:13" ht="204" x14ac:dyDescent="0.2">
      <c r="A132" s="8">
        <v>128</v>
      </c>
      <c r="B132" s="25" t="s">
        <v>58</v>
      </c>
      <c r="C132" s="25" t="s">
        <v>144</v>
      </c>
      <c r="D132" s="25" t="s">
        <v>19</v>
      </c>
      <c r="E132" s="26" t="s">
        <v>146</v>
      </c>
      <c r="F132" s="26" t="s">
        <v>149</v>
      </c>
      <c r="G132" s="25" t="s">
        <v>79</v>
      </c>
      <c r="H132" s="29">
        <v>23</v>
      </c>
      <c r="I132" s="28">
        <v>14000</v>
      </c>
      <c r="J132" s="28">
        <f t="shared" si="9"/>
        <v>322000</v>
      </c>
      <c r="K132" s="28">
        <v>11900</v>
      </c>
      <c r="L132" s="28">
        <f t="shared" si="8"/>
        <v>273700</v>
      </c>
      <c r="M132" s="25" t="s">
        <v>67</v>
      </c>
    </row>
    <row r="133" spans="1:13" ht="127.5" x14ac:dyDescent="0.2">
      <c r="A133" s="8">
        <v>129</v>
      </c>
      <c r="B133" s="25" t="s">
        <v>58</v>
      </c>
      <c r="C133" s="25" t="s">
        <v>144</v>
      </c>
      <c r="D133" s="25" t="s">
        <v>145</v>
      </c>
      <c r="E133" s="26" t="s">
        <v>146</v>
      </c>
      <c r="F133" s="26" t="s">
        <v>150</v>
      </c>
      <c r="G133" s="25" t="s">
        <v>79</v>
      </c>
      <c r="H133" s="29">
        <v>146</v>
      </c>
      <c r="I133" s="28">
        <v>14000</v>
      </c>
      <c r="J133" s="28">
        <f t="shared" si="9"/>
        <v>2044000</v>
      </c>
      <c r="K133" s="28">
        <v>11900</v>
      </c>
      <c r="L133" s="28">
        <f t="shared" si="8"/>
        <v>1737400</v>
      </c>
      <c r="M133" s="25" t="s">
        <v>67</v>
      </c>
    </row>
    <row r="134" spans="1:13" ht="63.75" x14ac:dyDescent="0.2">
      <c r="A134" s="8">
        <v>130</v>
      </c>
      <c r="B134" s="25" t="s">
        <v>58</v>
      </c>
      <c r="C134" s="25" t="s">
        <v>144</v>
      </c>
      <c r="D134" s="25" t="s">
        <v>19</v>
      </c>
      <c r="E134" s="26" t="s">
        <v>146</v>
      </c>
      <c r="F134" s="26" t="s">
        <v>151</v>
      </c>
      <c r="G134" s="25" t="s">
        <v>79</v>
      </c>
      <c r="H134" s="29">
        <v>3</v>
      </c>
      <c r="I134" s="28">
        <v>12550</v>
      </c>
      <c r="J134" s="28">
        <f t="shared" si="9"/>
        <v>37650</v>
      </c>
      <c r="K134" s="28">
        <v>12053.58</v>
      </c>
      <c r="L134" s="28">
        <f t="shared" si="8"/>
        <v>36160.74</v>
      </c>
      <c r="M134" s="25" t="s">
        <v>152</v>
      </c>
    </row>
    <row r="135" spans="1:13" ht="25.5" x14ac:dyDescent="0.2">
      <c r="A135" s="8">
        <v>131</v>
      </c>
      <c r="B135" s="25" t="s">
        <v>58</v>
      </c>
      <c r="C135" s="25" t="s">
        <v>153</v>
      </c>
      <c r="D135" s="43" t="s">
        <v>99</v>
      </c>
      <c r="E135" s="43" t="s">
        <v>41</v>
      </c>
      <c r="F135" s="43" t="s">
        <v>154</v>
      </c>
      <c r="G135" s="43" t="s">
        <v>155</v>
      </c>
      <c r="H135" s="29">
        <v>20</v>
      </c>
      <c r="I135" s="28">
        <v>89050</v>
      </c>
      <c r="J135" s="28">
        <f t="shared" si="9"/>
        <v>1781000</v>
      </c>
      <c r="K135" s="28">
        <v>75691</v>
      </c>
      <c r="L135" s="28">
        <f t="shared" si="8"/>
        <v>1513820</v>
      </c>
      <c r="M135" s="28" t="s">
        <v>62</v>
      </c>
    </row>
    <row r="136" spans="1:13" ht="25.5" x14ac:dyDescent="0.2">
      <c r="A136" s="8">
        <v>132</v>
      </c>
      <c r="B136" s="25" t="s">
        <v>58</v>
      </c>
      <c r="C136" s="25" t="s">
        <v>153</v>
      </c>
      <c r="D136" s="43" t="s">
        <v>15</v>
      </c>
      <c r="E136" s="43" t="s">
        <v>41</v>
      </c>
      <c r="F136" s="43" t="s">
        <v>156</v>
      </c>
      <c r="G136" s="43" t="s">
        <v>155</v>
      </c>
      <c r="H136" s="29">
        <v>20</v>
      </c>
      <c r="I136" s="28">
        <v>179750</v>
      </c>
      <c r="J136" s="28">
        <f t="shared" si="9"/>
        <v>3595000</v>
      </c>
      <c r="K136" s="28">
        <v>152785</v>
      </c>
      <c r="L136" s="28">
        <f t="shared" si="8"/>
        <v>3055700</v>
      </c>
      <c r="M136" s="28" t="s">
        <v>62</v>
      </c>
    </row>
    <row r="137" spans="1:13" ht="25.5" x14ac:dyDescent="0.2">
      <c r="A137" s="8">
        <v>133</v>
      </c>
      <c r="B137" s="25" t="s">
        <v>58</v>
      </c>
      <c r="C137" s="44" t="s">
        <v>127</v>
      </c>
      <c r="D137" s="25" t="s">
        <v>139</v>
      </c>
      <c r="E137" s="25" t="s">
        <v>81</v>
      </c>
      <c r="F137" s="25" t="s">
        <v>157</v>
      </c>
      <c r="G137" s="25" t="s">
        <v>32</v>
      </c>
      <c r="H137" s="45">
        <v>485</v>
      </c>
      <c r="I137" s="28">
        <v>5126</v>
      </c>
      <c r="J137" s="28">
        <f t="shared" si="9"/>
        <v>2486110</v>
      </c>
      <c r="K137" s="28">
        <v>4357.1000000000004</v>
      </c>
      <c r="L137" s="28">
        <f t="shared" si="8"/>
        <v>2113193.5</v>
      </c>
      <c r="M137" s="28" t="s">
        <v>62</v>
      </c>
    </row>
    <row r="138" spans="1:13" ht="38.25" x14ac:dyDescent="0.2">
      <c r="A138" s="8">
        <v>134</v>
      </c>
      <c r="B138" s="25" t="s">
        <v>58</v>
      </c>
      <c r="C138" s="26" t="s">
        <v>158</v>
      </c>
      <c r="D138" s="25" t="s">
        <v>19</v>
      </c>
      <c r="E138" s="46" t="s">
        <v>41</v>
      </c>
      <c r="F138" s="26" t="s">
        <v>159</v>
      </c>
      <c r="G138" s="25" t="s">
        <v>17</v>
      </c>
      <c r="H138" s="45">
        <v>32</v>
      </c>
      <c r="I138" s="28">
        <v>63650</v>
      </c>
      <c r="J138" s="28">
        <f t="shared" si="9"/>
        <v>2036800</v>
      </c>
      <c r="K138" s="28">
        <v>63649</v>
      </c>
      <c r="L138" s="28">
        <f t="shared" si="8"/>
        <v>2036768</v>
      </c>
      <c r="M138" s="28" t="s">
        <v>62</v>
      </c>
    </row>
    <row r="139" spans="1:13" ht="25.5" x14ac:dyDescent="0.2">
      <c r="A139" s="8">
        <v>135</v>
      </c>
      <c r="B139" s="25" t="s">
        <v>58</v>
      </c>
      <c r="C139" s="26" t="s">
        <v>158</v>
      </c>
      <c r="D139" s="25" t="s">
        <v>15</v>
      </c>
      <c r="E139" s="46" t="s">
        <v>41</v>
      </c>
      <c r="F139" s="26" t="s">
        <v>160</v>
      </c>
      <c r="G139" s="25" t="s">
        <v>17</v>
      </c>
      <c r="H139" s="45">
        <v>32</v>
      </c>
      <c r="I139" s="28">
        <v>103700</v>
      </c>
      <c r="J139" s="28">
        <f t="shared" si="9"/>
        <v>3318400</v>
      </c>
      <c r="K139" s="28">
        <v>103669</v>
      </c>
      <c r="L139" s="28">
        <f t="shared" si="8"/>
        <v>3317408</v>
      </c>
      <c r="M139" s="28" t="s">
        <v>62</v>
      </c>
    </row>
    <row r="140" spans="1:13" ht="25.5" x14ac:dyDescent="0.2">
      <c r="A140" s="8">
        <v>136</v>
      </c>
      <c r="B140" s="25" t="s">
        <v>58</v>
      </c>
      <c r="C140" s="25" t="s">
        <v>161</v>
      </c>
      <c r="D140" s="25" t="s">
        <v>162</v>
      </c>
      <c r="E140" s="26" t="s">
        <v>41</v>
      </c>
      <c r="F140" s="25" t="s">
        <v>163</v>
      </c>
      <c r="G140" s="25" t="s">
        <v>17</v>
      </c>
      <c r="H140" s="45">
        <v>24</v>
      </c>
      <c r="I140" s="28">
        <v>35026.79</v>
      </c>
      <c r="J140" s="28">
        <f t="shared" si="9"/>
        <v>840642.96</v>
      </c>
      <c r="K140" s="28">
        <v>29772.78</v>
      </c>
      <c r="L140" s="28">
        <f t="shared" si="8"/>
        <v>714546.72</v>
      </c>
      <c r="M140" s="28" t="s">
        <v>62</v>
      </c>
    </row>
    <row r="141" spans="1:13" ht="25.5" x14ac:dyDescent="0.2">
      <c r="A141" s="8">
        <v>137</v>
      </c>
      <c r="B141" s="25" t="s">
        <v>58</v>
      </c>
      <c r="C141" s="25" t="s">
        <v>161</v>
      </c>
      <c r="D141" s="25" t="s">
        <v>162</v>
      </c>
      <c r="E141" s="26" t="s">
        <v>41</v>
      </c>
      <c r="F141" s="25" t="s">
        <v>163</v>
      </c>
      <c r="G141" s="25" t="s">
        <v>17</v>
      </c>
      <c r="H141" s="45">
        <v>117</v>
      </c>
      <c r="I141" s="28">
        <v>35026.79</v>
      </c>
      <c r="J141" s="28">
        <f t="shared" si="9"/>
        <v>4098134.43</v>
      </c>
      <c r="K141" s="28">
        <v>29772.78</v>
      </c>
      <c r="L141" s="28">
        <f t="shared" si="8"/>
        <v>3483415.26</v>
      </c>
      <c r="M141" s="28" t="s">
        <v>62</v>
      </c>
    </row>
    <row r="142" spans="1:13" ht="25.5" x14ac:dyDescent="0.2">
      <c r="A142" s="8">
        <v>138</v>
      </c>
      <c r="B142" s="25" t="s">
        <v>58</v>
      </c>
      <c r="C142" s="25" t="s">
        <v>161</v>
      </c>
      <c r="D142" s="25" t="s">
        <v>162</v>
      </c>
      <c r="E142" s="26" t="s">
        <v>41</v>
      </c>
      <c r="F142" s="25" t="s">
        <v>163</v>
      </c>
      <c r="G142" s="25" t="s">
        <v>17</v>
      </c>
      <c r="H142" s="45">
        <v>161</v>
      </c>
      <c r="I142" s="28">
        <v>35026.79</v>
      </c>
      <c r="J142" s="28">
        <f t="shared" si="9"/>
        <v>5639313.1900000004</v>
      </c>
      <c r="K142" s="28">
        <v>29772.78</v>
      </c>
      <c r="L142" s="28">
        <f t="shared" si="8"/>
        <v>4793417.58</v>
      </c>
      <c r="M142" s="28" t="s">
        <v>62</v>
      </c>
    </row>
    <row r="143" spans="1:13" ht="25.5" x14ac:dyDescent="0.2">
      <c r="A143" s="8">
        <v>139</v>
      </c>
      <c r="B143" s="25" t="s">
        <v>58</v>
      </c>
      <c r="C143" s="25" t="s">
        <v>161</v>
      </c>
      <c r="D143" s="25" t="s">
        <v>162</v>
      </c>
      <c r="E143" s="26" t="s">
        <v>41</v>
      </c>
      <c r="F143" s="25" t="s">
        <v>163</v>
      </c>
      <c r="G143" s="25" t="s">
        <v>17</v>
      </c>
      <c r="H143" s="45">
        <v>151</v>
      </c>
      <c r="I143" s="28">
        <v>35026.79</v>
      </c>
      <c r="J143" s="28">
        <f t="shared" si="9"/>
        <v>5289045.29</v>
      </c>
      <c r="K143" s="28">
        <v>29772.78</v>
      </c>
      <c r="L143" s="28">
        <f t="shared" si="8"/>
        <v>4495689.78</v>
      </c>
      <c r="M143" s="28" t="s">
        <v>62</v>
      </c>
    </row>
    <row r="144" spans="1:13" ht="25.5" x14ac:dyDescent="0.2">
      <c r="A144" s="8">
        <v>140</v>
      </c>
      <c r="B144" s="25" t="s">
        <v>58</v>
      </c>
      <c r="C144" s="25" t="s">
        <v>161</v>
      </c>
      <c r="D144" s="25" t="s">
        <v>162</v>
      </c>
      <c r="E144" s="26" t="s">
        <v>41</v>
      </c>
      <c r="F144" s="25" t="s">
        <v>163</v>
      </c>
      <c r="G144" s="25" t="s">
        <v>17</v>
      </c>
      <c r="H144" s="45">
        <v>216</v>
      </c>
      <c r="I144" s="28">
        <v>35026.79</v>
      </c>
      <c r="J144" s="28">
        <f t="shared" si="9"/>
        <v>7565786.6400000006</v>
      </c>
      <c r="K144" s="28">
        <v>29772.78</v>
      </c>
      <c r="L144" s="28">
        <f t="shared" ref="L144:L175" si="10">K144*H144</f>
        <v>6430920.4799999995</v>
      </c>
      <c r="M144" s="28" t="s">
        <v>62</v>
      </c>
    </row>
    <row r="145" spans="1:13" ht="25.5" x14ac:dyDescent="0.2">
      <c r="A145" s="8">
        <v>141</v>
      </c>
      <c r="B145" s="25" t="s">
        <v>58</v>
      </c>
      <c r="C145" s="25" t="s">
        <v>161</v>
      </c>
      <c r="D145" s="25" t="s">
        <v>162</v>
      </c>
      <c r="E145" s="26" t="s">
        <v>41</v>
      </c>
      <c r="F145" s="25" t="s">
        <v>163</v>
      </c>
      <c r="G145" s="25" t="s">
        <v>17</v>
      </c>
      <c r="H145" s="45">
        <v>704</v>
      </c>
      <c r="I145" s="28">
        <v>35026.79</v>
      </c>
      <c r="J145" s="28">
        <f t="shared" si="9"/>
        <v>24658860.16</v>
      </c>
      <c r="K145" s="28">
        <v>29772.78</v>
      </c>
      <c r="L145" s="28">
        <f t="shared" si="10"/>
        <v>20960037.119999997</v>
      </c>
      <c r="M145" s="28" t="s">
        <v>62</v>
      </c>
    </row>
    <row r="146" spans="1:13" ht="25.5" x14ac:dyDescent="0.2">
      <c r="A146" s="8">
        <v>142</v>
      </c>
      <c r="B146" s="25" t="s">
        <v>58</v>
      </c>
      <c r="C146" s="25" t="s">
        <v>161</v>
      </c>
      <c r="D146" s="25" t="s">
        <v>162</v>
      </c>
      <c r="E146" s="26" t="s">
        <v>41</v>
      </c>
      <c r="F146" s="25" t="s">
        <v>163</v>
      </c>
      <c r="G146" s="25" t="s">
        <v>17</v>
      </c>
      <c r="H146" s="45">
        <v>917</v>
      </c>
      <c r="I146" s="28">
        <v>35026.79</v>
      </c>
      <c r="J146" s="28">
        <f t="shared" si="9"/>
        <v>32119566.43</v>
      </c>
      <c r="K146" s="28">
        <v>29772.78</v>
      </c>
      <c r="L146" s="28">
        <f t="shared" si="10"/>
        <v>27301639.259999998</v>
      </c>
      <c r="M146" s="28" t="s">
        <v>62</v>
      </c>
    </row>
    <row r="147" spans="1:13" ht="25.5" x14ac:dyDescent="0.2">
      <c r="A147" s="8">
        <v>143</v>
      </c>
      <c r="B147" s="25" t="s">
        <v>58</v>
      </c>
      <c r="C147" s="25" t="s">
        <v>161</v>
      </c>
      <c r="D147" s="25" t="s">
        <v>162</v>
      </c>
      <c r="E147" s="26" t="s">
        <v>41</v>
      </c>
      <c r="F147" s="25" t="s">
        <v>163</v>
      </c>
      <c r="G147" s="25" t="s">
        <v>17</v>
      </c>
      <c r="H147" s="45">
        <v>204</v>
      </c>
      <c r="I147" s="28">
        <v>35026.79</v>
      </c>
      <c r="J147" s="28">
        <f t="shared" si="9"/>
        <v>7145465.1600000001</v>
      </c>
      <c r="K147" s="28">
        <v>29772.78</v>
      </c>
      <c r="L147" s="28">
        <f t="shared" si="10"/>
        <v>6073647.1200000001</v>
      </c>
      <c r="M147" s="28" t="s">
        <v>62</v>
      </c>
    </row>
    <row r="148" spans="1:13" ht="25.5" x14ac:dyDescent="0.2">
      <c r="A148" s="8">
        <v>144</v>
      </c>
      <c r="B148" s="25" t="s">
        <v>58</v>
      </c>
      <c r="C148" s="25" t="s">
        <v>161</v>
      </c>
      <c r="D148" s="25" t="s">
        <v>162</v>
      </c>
      <c r="E148" s="26" t="s">
        <v>41</v>
      </c>
      <c r="F148" s="25" t="s">
        <v>163</v>
      </c>
      <c r="G148" s="25" t="s">
        <v>17</v>
      </c>
      <c r="H148" s="45">
        <v>242</v>
      </c>
      <c r="I148" s="28">
        <v>35026.79</v>
      </c>
      <c r="J148" s="28">
        <f t="shared" si="9"/>
        <v>8476483.1799999997</v>
      </c>
      <c r="K148" s="28">
        <v>29772.78</v>
      </c>
      <c r="L148" s="28">
        <f t="shared" si="10"/>
        <v>7205012.7599999998</v>
      </c>
      <c r="M148" s="28" t="s">
        <v>62</v>
      </c>
    </row>
    <row r="149" spans="1:13" ht="25.5" x14ac:dyDescent="0.2">
      <c r="A149" s="8">
        <v>145</v>
      </c>
      <c r="B149" s="25" t="s">
        <v>58</v>
      </c>
      <c r="C149" s="25" t="s">
        <v>161</v>
      </c>
      <c r="D149" s="25" t="s">
        <v>162</v>
      </c>
      <c r="E149" s="26" t="s">
        <v>41</v>
      </c>
      <c r="F149" s="25" t="s">
        <v>163</v>
      </c>
      <c r="G149" s="25" t="s">
        <v>17</v>
      </c>
      <c r="H149" s="45">
        <v>92</v>
      </c>
      <c r="I149" s="28">
        <v>35026.79</v>
      </c>
      <c r="J149" s="28">
        <f t="shared" si="9"/>
        <v>3222464.68</v>
      </c>
      <c r="K149" s="28">
        <v>29772.78</v>
      </c>
      <c r="L149" s="28">
        <f t="shared" si="10"/>
        <v>2739095.76</v>
      </c>
      <c r="M149" s="28" t="s">
        <v>62</v>
      </c>
    </row>
    <row r="150" spans="1:13" ht="25.5" x14ac:dyDescent="0.2">
      <c r="A150" s="8">
        <v>146</v>
      </c>
      <c r="B150" s="25" t="s">
        <v>58</v>
      </c>
      <c r="C150" s="25" t="s">
        <v>161</v>
      </c>
      <c r="D150" s="25" t="s">
        <v>162</v>
      </c>
      <c r="E150" s="26" t="s">
        <v>41</v>
      </c>
      <c r="F150" s="25" t="s">
        <v>163</v>
      </c>
      <c r="G150" s="25" t="s">
        <v>17</v>
      </c>
      <c r="H150" s="45">
        <v>277</v>
      </c>
      <c r="I150" s="28">
        <v>35026.79</v>
      </c>
      <c r="J150" s="28">
        <f t="shared" si="9"/>
        <v>9702420.8300000001</v>
      </c>
      <c r="K150" s="28">
        <v>29772.78</v>
      </c>
      <c r="L150" s="28">
        <f t="shared" si="10"/>
        <v>8247060.0599999996</v>
      </c>
      <c r="M150" s="28" t="s">
        <v>62</v>
      </c>
    </row>
    <row r="151" spans="1:13" ht="25.5" x14ac:dyDescent="0.2">
      <c r="A151" s="8">
        <v>147</v>
      </c>
      <c r="B151" s="25" t="s">
        <v>58</v>
      </c>
      <c r="C151" s="25" t="s">
        <v>161</v>
      </c>
      <c r="D151" s="25" t="s">
        <v>139</v>
      </c>
      <c r="E151" s="26" t="s">
        <v>81</v>
      </c>
      <c r="F151" s="25" t="s">
        <v>141</v>
      </c>
      <c r="G151" s="25" t="s">
        <v>17</v>
      </c>
      <c r="H151" s="45">
        <v>188</v>
      </c>
      <c r="I151" s="28">
        <v>5151.79</v>
      </c>
      <c r="J151" s="28">
        <f t="shared" si="9"/>
        <v>968536.52</v>
      </c>
      <c r="K151" s="28">
        <v>4379.03</v>
      </c>
      <c r="L151" s="28">
        <f t="shared" si="10"/>
        <v>823257.6399999999</v>
      </c>
      <c r="M151" s="28" t="s">
        <v>62</v>
      </c>
    </row>
    <row r="152" spans="1:13" ht="25.5" x14ac:dyDescent="0.2">
      <c r="A152" s="8">
        <v>148</v>
      </c>
      <c r="B152" s="25" t="s">
        <v>58</v>
      </c>
      <c r="C152" s="25" t="s">
        <v>161</v>
      </c>
      <c r="D152" s="25" t="s">
        <v>139</v>
      </c>
      <c r="E152" s="26" t="s">
        <v>81</v>
      </c>
      <c r="F152" s="25" t="s">
        <v>141</v>
      </c>
      <c r="G152" s="25" t="s">
        <v>17</v>
      </c>
      <c r="H152" s="45">
        <v>190</v>
      </c>
      <c r="I152" s="28">
        <v>5151.79</v>
      </c>
      <c r="J152" s="28">
        <f t="shared" si="9"/>
        <v>978840.1</v>
      </c>
      <c r="K152" s="28">
        <v>4379.03</v>
      </c>
      <c r="L152" s="28">
        <f t="shared" si="10"/>
        <v>832015.7</v>
      </c>
      <c r="M152" s="28" t="s">
        <v>62</v>
      </c>
    </row>
    <row r="153" spans="1:13" ht="25.5" x14ac:dyDescent="0.2">
      <c r="A153" s="8">
        <v>149</v>
      </c>
      <c r="B153" s="25" t="s">
        <v>58</v>
      </c>
      <c r="C153" s="25" t="s">
        <v>161</v>
      </c>
      <c r="D153" s="25" t="s">
        <v>139</v>
      </c>
      <c r="E153" s="26" t="s">
        <v>81</v>
      </c>
      <c r="F153" s="25" t="s">
        <v>141</v>
      </c>
      <c r="G153" s="25" t="s">
        <v>17</v>
      </c>
      <c r="H153" s="45">
        <v>1203</v>
      </c>
      <c r="I153" s="28">
        <v>5151.79</v>
      </c>
      <c r="J153" s="28">
        <f t="shared" si="9"/>
        <v>6197603.3700000001</v>
      </c>
      <c r="K153" s="28">
        <v>4379.03</v>
      </c>
      <c r="L153" s="28">
        <f t="shared" si="10"/>
        <v>5267973.09</v>
      </c>
      <c r="M153" s="28" t="s">
        <v>62</v>
      </c>
    </row>
    <row r="154" spans="1:13" ht="25.5" x14ac:dyDescent="0.2">
      <c r="A154" s="8">
        <v>150</v>
      </c>
      <c r="B154" s="25" t="s">
        <v>58</v>
      </c>
      <c r="C154" s="25" t="s">
        <v>161</v>
      </c>
      <c r="D154" s="25" t="s">
        <v>139</v>
      </c>
      <c r="E154" s="26" t="s">
        <v>81</v>
      </c>
      <c r="F154" s="25" t="s">
        <v>141</v>
      </c>
      <c r="G154" s="25" t="s">
        <v>17</v>
      </c>
      <c r="H154" s="45">
        <v>156</v>
      </c>
      <c r="I154" s="28">
        <v>5151.79</v>
      </c>
      <c r="J154" s="28">
        <f t="shared" si="9"/>
        <v>803679.24</v>
      </c>
      <c r="K154" s="28">
        <v>4379.03</v>
      </c>
      <c r="L154" s="28">
        <f t="shared" si="10"/>
        <v>683128.67999999993</v>
      </c>
      <c r="M154" s="28" t="s">
        <v>62</v>
      </c>
    </row>
    <row r="155" spans="1:13" ht="25.5" x14ac:dyDescent="0.2">
      <c r="A155" s="8">
        <v>151</v>
      </c>
      <c r="B155" s="25" t="s">
        <v>58</v>
      </c>
      <c r="C155" s="25" t="s">
        <v>161</v>
      </c>
      <c r="D155" s="25" t="s">
        <v>139</v>
      </c>
      <c r="E155" s="26" t="s">
        <v>81</v>
      </c>
      <c r="F155" s="25" t="s">
        <v>141</v>
      </c>
      <c r="G155" s="25" t="s">
        <v>17</v>
      </c>
      <c r="H155" s="45">
        <v>297</v>
      </c>
      <c r="I155" s="28">
        <v>5151.79</v>
      </c>
      <c r="J155" s="28">
        <f t="shared" si="9"/>
        <v>1530081.63</v>
      </c>
      <c r="K155" s="28">
        <v>4379.03</v>
      </c>
      <c r="L155" s="28">
        <f t="shared" si="10"/>
        <v>1300571.9099999999</v>
      </c>
      <c r="M155" s="28" t="s">
        <v>62</v>
      </c>
    </row>
    <row r="156" spans="1:13" ht="25.5" x14ac:dyDescent="0.2">
      <c r="A156" s="8">
        <v>152</v>
      </c>
      <c r="B156" s="25" t="s">
        <v>58</v>
      </c>
      <c r="C156" s="25" t="s">
        <v>161</v>
      </c>
      <c r="D156" s="25" t="s">
        <v>139</v>
      </c>
      <c r="E156" s="26" t="s">
        <v>81</v>
      </c>
      <c r="F156" s="25" t="s">
        <v>141</v>
      </c>
      <c r="G156" s="25" t="s">
        <v>17</v>
      </c>
      <c r="H156" s="45">
        <v>283</v>
      </c>
      <c r="I156" s="28">
        <v>5151.79</v>
      </c>
      <c r="J156" s="28">
        <f t="shared" si="9"/>
        <v>1457956.57</v>
      </c>
      <c r="K156" s="28">
        <v>4379.03</v>
      </c>
      <c r="L156" s="28">
        <f t="shared" si="10"/>
        <v>1239265.49</v>
      </c>
      <c r="M156" s="28" t="s">
        <v>62</v>
      </c>
    </row>
    <row r="157" spans="1:13" ht="25.5" x14ac:dyDescent="0.2">
      <c r="A157" s="8">
        <v>153</v>
      </c>
      <c r="B157" s="25" t="s">
        <v>58</v>
      </c>
      <c r="C157" s="25" t="s">
        <v>161</v>
      </c>
      <c r="D157" s="25" t="s">
        <v>139</v>
      </c>
      <c r="E157" s="26" t="s">
        <v>81</v>
      </c>
      <c r="F157" s="25" t="s">
        <v>141</v>
      </c>
      <c r="G157" s="25" t="s">
        <v>17</v>
      </c>
      <c r="H157" s="45">
        <v>403</v>
      </c>
      <c r="I157" s="28">
        <v>5151.79</v>
      </c>
      <c r="J157" s="28">
        <f t="shared" si="9"/>
        <v>2076171.3699999999</v>
      </c>
      <c r="K157" s="28">
        <v>4379.03</v>
      </c>
      <c r="L157" s="28">
        <f t="shared" si="10"/>
        <v>1764749.0899999999</v>
      </c>
      <c r="M157" s="28" t="s">
        <v>62</v>
      </c>
    </row>
    <row r="158" spans="1:13" ht="25.5" x14ac:dyDescent="0.2">
      <c r="A158" s="8">
        <v>154</v>
      </c>
      <c r="B158" s="25" t="s">
        <v>58</v>
      </c>
      <c r="C158" s="25" t="s">
        <v>161</v>
      </c>
      <c r="D158" s="25" t="s">
        <v>139</v>
      </c>
      <c r="E158" s="26" t="s">
        <v>81</v>
      </c>
      <c r="F158" s="25" t="s">
        <v>141</v>
      </c>
      <c r="G158" s="25" t="s">
        <v>17</v>
      </c>
      <c r="H158" s="45">
        <v>204</v>
      </c>
      <c r="I158" s="28">
        <v>5151.79</v>
      </c>
      <c r="J158" s="28">
        <f t="shared" ref="J158:J189" si="11">I158*H158</f>
        <v>1050965.1599999999</v>
      </c>
      <c r="K158" s="28">
        <v>4379.03</v>
      </c>
      <c r="L158" s="28">
        <f t="shared" si="10"/>
        <v>893322.12</v>
      </c>
      <c r="M158" s="28" t="s">
        <v>62</v>
      </c>
    </row>
    <row r="159" spans="1:13" ht="25.5" x14ac:dyDescent="0.2">
      <c r="A159" s="8">
        <v>155</v>
      </c>
      <c r="B159" s="25" t="s">
        <v>58</v>
      </c>
      <c r="C159" s="25" t="s">
        <v>161</v>
      </c>
      <c r="D159" s="25" t="s">
        <v>139</v>
      </c>
      <c r="E159" s="26" t="s">
        <v>81</v>
      </c>
      <c r="F159" s="25" t="s">
        <v>141</v>
      </c>
      <c r="G159" s="25" t="s">
        <v>17</v>
      </c>
      <c r="H159" s="45">
        <v>1038</v>
      </c>
      <c r="I159" s="28">
        <v>5151.79</v>
      </c>
      <c r="J159" s="28">
        <f t="shared" si="11"/>
        <v>5347558.0199999996</v>
      </c>
      <c r="K159" s="28">
        <v>4379.03</v>
      </c>
      <c r="L159" s="28">
        <f t="shared" si="10"/>
        <v>4545433.1399999997</v>
      </c>
      <c r="M159" s="28" t="s">
        <v>62</v>
      </c>
    </row>
    <row r="160" spans="1:13" ht="25.5" x14ac:dyDescent="0.2">
      <c r="A160" s="8">
        <v>156</v>
      </c>
      <c r="B160" s="25" t="s">
        <v>58</v>
      </c>
      <c r="C160" s="25" t="s">
        <v>161</v>
      </c>
      <c r="D160" s="25" t="s">
        <v>139</v>
      </c>
      <c r="E160" s="26" t="s">
        <v>81</v>
      </c>
      <c r="F160" s="25" t="s">
        <v>141</v>
      </c>
      <c r="G160" s="25" t="s">
        <v>17</v>
      </c>
      <c r="H160" s="45">
        <v>380</v>
      </c>
      <c r="I160" s="28">
        <v>5151.79</v>
      </c>
      <c r="J160" s="28">
        <f t="shared" si="11"/>
        <v>1957680.2</v>
      </c>
      <c r="K160" s="28">
        <v>4379.03</v>
      </c>
      <c r="L160" s="28">
        <f t="shared" si="10"/>
        <v>1664031.4</v>
      </c>
      <c r="M160" s="28" t="s">
        <v>62</v>
      </c>
    </row>
    <row r="161" spans="1:13" ht="25.5" x14ac:dyDescent="0.2">
      <c r="A161" s="8">
        <v>157</v>
      </c>
      <c r="B161" s="25" t="s">
        <v>58</v>
      </c>
      <c r="C161" s="25" t="s">
        <v>161</v>
      </c>
      <c r="D161" s="25" t="s">
        <v>164</v>
      </c>
      <c r="E161" s="26" t="s">
        <v>165</v>
      </c>
      <c r="F161" s="25" t="s">
        <v>166</v>
      </c>
      <c r="G161" s="25" t="s">
        <v>17</v>
      </c>
      <c r="H161" s="45">
        <v>61</v>
      </c>
      <c r="I161" s="28">
        <v>8482.14</v>
      </c>
      <c r="J161" s="28">
        <f t="shared" si="11"/>
        <v>517410.54</v>
      </c>
      <c r="K161" s="28">
        <v>7210</v>
      </c>
      <c r="L161" s="28">
        <f t="shared" si="10"/>
        <v>439810</v>
      </c>
      <c r="M161" s="25" t="s">
        <v>56</v>
      </c>
    </row>
    <row r="162" spans="1:13" ht="25.5" x14ac:dyDescent="0.2">
      <c r="A162" s="8">
        <v>158</v>
      </c>
      <c r="B162" s="25" t="s">
        <v>58</v>
      </c>
      <c r="C162" s="25" t="s">
        <v>161</v>
      </c>
      <c r="D162" s="25" t="s">
        <v>164</v>
      </c>
      <c r="E162" s="26" t="s">
        <v>165</v>
      </c>
      <c r="F162" s="25" t="s">
        <v>166</v>
      </c>
      <c r="G162" s="25" t="s">
        <v>17</v>
      </c>
      <c r="H162" s="45">
        <v>61</v>
      </c>
      <c r="I162" s="28">
        <v>8482.14</v>
      </c>
      <c r="J162" s="28">
        <f t="shared" si="11"/>
        <v>517410.54</v>
      </c>
      <c r="K162" s="28">
        <v>7210</v>
      </c>
      <c r="L162" s="28">
        <f t="shared" si="10"/>
        <v>439810</v>
      </c>
      <c r="M162" s="25" t="s">
        <v>56</v>
      </c>
    </row>
    <row r="163" spans="1:13" ht="25.5" x14ac:dyDescent="0.2">
      <c r="A163" s="8">
        <v>159</v>
      </c>
      <c r="B163" s="25" t="s">
        <v>58</v>
      </c>
      <c r="C163" s="25" t="s">
        <v>161</v>
      </c>
      <c r="D163" s="25" t="s">
        <v>164</v>
      </c>
      <c r="E163" s="26" t="s">
        <v>165</v>
      </c>
      <c r="F163" s="25" t="s">
        <v>166</v>
      </c>
      <c r="G163" s="25" t="s">
        <v>17</v>
      </c>
      <c r="H163" s="45">
        <v>88</v>
      </c>
      <c r="I163" s="28">
        <v>8482.14</v>
      </c>
      <c r="J163" s="28">
        <f t="shared" si="11"/>
        <v>746428.32</v>
      </c>
      <c r="K163" s="28">
        <v>7210</v>
      </c>
      <c r="L163" s="28">
        <f t="shared" si="10"/>
        <v>634480</v>
      </c>
      <c r="M163" s="25" t="s">
        <v>56</v>
      </c>
    </row>
    <row r="164" spans="1:13" ht="25.5" x14ac:dyDescent="0.2">
      <c r="A164" s="8">
        <v>160</v>
      </c>
      <c r="B164" s="25" t="s">
        <v>58</v>
      </c>
      <c r="C164" s="25" t="s">
        <v>161</v>
      </c>
      <c r="D164" s="25" t="s">
        <v>164</v>
      </c>
      <c r="E164" s="26" t="s">
        <v>165</v>
      </c>
      <c r="F164" s="25" t="s">
        <v>166</v>
      </c>
      <c r="G164" s="25" t="s">
        <v>17</v>
      </c>
      <c r="H164" s="45">
        <v>74</v>
      </c>
      <c r="I164" s="28">
        <v>8482.14</v>
      </c>
      <c r="J164" s="28">
        <f t="shared" si="11"/>
        <v>627678.36</v>
      </c>
      <c r="K164" s="28">
        <v>7210</v>
      </c>
      <c r="L164" s="28">
        <f t="shared" si="10"/>
        <v>533540</v>
      </c>
      <c r="M164" s="25" t="s">
        <v>56</v>
      </c>
    </row>
    <row r="165" spans="1:13" ht="25.5" x14ac:dyDescent="0.2">
      <c r="A165" s="8">
        <v>161</v>
      </c>
      <c r="B165" s="25" t="s">
        <v>58</v>
      </c>
      <c r="C165" s="25" t="s">
        <v>161</v>
      </c>
      <c r="D165" s="25" t="s">
        <v>164</v>
      </c>
      <c r="E165" s="26" t="s">
        <v>165</v>
      </c>
      <c r="F165" s="25" t="s">
        <v>166</v>
      </c>
      <c r="G165" s="25" t="s">
        <v>17</v>
      </c>
      <c r="H165" s="45">
        <v>68</v>
      </c>
      <c r="I165" s="28">
        <v>8482.14</v>
      </c>
      <c r="J165" s="28">
        <f t="shared" si="11"/>
        <v>576785.52</v>
      </c>
      <c r="K165" s="28">
        <v>7210</v>
      </c>
      <c r="L165" s="28">
        <f t="shared" si="10"/>
        <v>490280</v>
      </c>
      <c r="M165" s="25" t="s">
        <v>56</v>
      </c>
    </row>
    <row r="166" spans="1:13" ht="25.5" x14ac:dyDescent="0.2">
      <c r="A166" s="8">
        <v>162</v>
      </c>
      <c r="B166" s="25" t="s">
        <v>58</v>
      </c>
      <c r="C166" s="25" t="s">
        <v>161</v>
      </c>
      <c r="D166" s="25" t="s">
        <v>164</v>
      </c>
      <c r="E166" s="26" t="s">
        <v>165</v>
      </c>
      <c r="F166" s="25" t="s">
        <v>166</v>
      </c>
      <c r="G166" s="25" t="s">
        <v>17</v>
      </c>
      <c r="H166" s="45">
        <v>154</v>
      </c>
      <c r="I166" s="28">
        <v>8482.14</v>
      </c>
      <c r="J166" s="28">
        <f t="shared" si="11"/>
        <v>1306249.5599999998</v>
      </c>
      <c r="K166" s="28">
        <v>7210</v>
      </c>
      <c r="L166" s="28">
        <f t="shared" si="10"/>
        <v>1110340</v>
      </c>
      <c r="M166" s="25" t="s">
        <v>56</v>
      </c>
    </row>
    <row r="167" spans="1:13" ht="25.5" x14ac:dyDescent="0.2">
      <c r="A167" s="8">
        <v>163</v>
      </c>
      <c r="B167" s="25" t="s">
        <v>58</v>
      </c>
      <c r="C167" s="25" t="s">
        <v>161</v>
      </c>
      <c r="D167" s="25" t="s">
        <v>164</v>
      </c>
      <c r="E167" s="26" t="s">
        <v>165</v>
      </c>
      <c r="F167" s="25" t="s">
        <v>166</v>
      </c>
      <c r="G167" s="25" t="s">
        <v>17</v>
      </c>
      <c r="H167" s="45">
        <v>98</v>
      </c>
      <c r="I167" s="28">
        <v>8482.14</v>
      </c>
      <c r="J167" s="28">
        <f t="shared" si="11"/>
        <v>831249.72</v>
      </c>
      <c r="K167" s="28">
        <v>7210</v>
      </c>
      <c r="L167" s="28">
        <f t="shared" si="10"/>
        <v>706580</v>
      </c>
      <c r="M167" s="25" t="s">
        <v>56</v>
      </c>
    </row>
    <row r="168" spans="1:13" ht="25.5" x14ac:dyDescent="0.2">
      <c r="A168" s="8">
        <v>164</v>
      </c>
      <c r="B168" s="25" t="s">
        <v>58</v>
      </c>
      <c r="C168" s="25" t="s">
        <v>161</v>
      </c>
      <c r="D168" s="25" t="s">
        <v>164</v>
      </c>
      <c r="E168" s="26" t="s">
        <v>165</v>
      </c>
      <c r="F168" s="25" t="s">
        <v>166</v>
      </c>
      <c r="G168" s="25" t="s">
        <v>17</v>
      </c>
      <c r="H168" s="45">
        <v>453</v>
      </c>
      <c r="I168" s="28">
        <v>8482.14</v>
      </c>
      <c r="J168" s="28">
        <f t="shared" si="11"/>
        <v>3842409.42</v>
      </c>
      <c r="K168" s="28">
        <v>7210</v>
      </c>
      <c r="L168" s="28">
        <f t="shared" si="10"/>
        <v>3266130</v>
      </c>
      <c r="M168" s="25" t="s">
        <v>56</v>
      </c>
    </row>
    <row r="169" spans="1:13" ht="25.5" x14ac:dyDescent="0.2">
      <c r="A169" s="8">
        <v>165</v>
      </c>
      <c r="B169" s="25" t="s">
        <v>58</v>
      </c>
      <c r="C169" s="25" t="s">
        <v>161</v>
      </c>
      <c r="D169" s="25" t="s">
        <v>164</v>
      </c>
      <c r="E169" s="26" t="s">
        <v>165</v>
      </c>
      <c r="F169" s="25" t="s">
        <v>166</v>
      </c>
      <c r="G169" s="25" t="s">
        <v>17</v>
      </c>
      <c r="H169" s="45">
        <v>142</v>
      </c>
      <c r="I169" s="28">
        <v>8482.14</v>
      </c>
      <c r="J169" s="28">
        <f t="shared" si="11"/>
        <v>1204463.8799999999</v>
      </c>
      <c r="K169" s="28">
        <v>7210</v>
      </c>
      <c r="L169" s="28">
        <f t="shared" si="10"/>
        <v>1023820</v>
      </c>
      <c r="M169" s="25" t="s">
        <v>56</v>
      </c>
    </row>
    <row r="170" spans="1:13" ht="25.5" x14ac:dyDescent="0.2">
      <c r="A170" s="8">
        <v>166</v>
      </c>
      <c r="B170" s="25" t="s">
        <v>58</v>
      </c>
      <c r="C170" s="25" t="s">
        <v>161</v>
      </c>
      <c r="D170" s="25" t="s">
        <v>164</v>
      </c>
      <c r="E170" s="26" t="s">
        <v>165</v>
      </c>
      <c r="F170" s="25" t="s">
        <v>166</v>
      </c>
      <c r="G170" s="25" t="s">
        <v>17</v>
      </c>
      <c r="H170" s="45">
        <v>433</v>
      </c>
      <c r="I170" s="28">
        <v>8482.14</v>
      </c>
      <c r="J170" s="28">
        <f t="shared" si="11"/>
        <v>3672766.6199999996</v>
      </c>
      <c r="K170" s="28">
        <v>7210</v>
      </c>
      <c r="L170" s="28">
        <f t="shared" si="10"/>
        <v>3121930</v>
      </c>
      <c r="M170" s="25" t="s">
        <v>56</v>
      </c>
    </row>
    <row r="171" spans="1:13" ht="25.5" x14ac:dyDescent="0.2">
      <c r="A171" s="8">
        <v>167</v>
      </c>
      <c r="B171" s="25" t="s">
        <v>58</v>
      </c>
      <c r="C171" s="25" t="s">
        <v>161</v>
      </c>
      <c r="D171" s="25" t="s">
        <v>164</v>
      </c>
      <c r="E171" s="26" t="s">
        <v>165</v>
      </c>
      <c r="F171" s="25" t="s">
        <v>166</v>
      </c>
      <c r="G171" s="25" t="s">
        <v>17</v>
      </c>
      <c r="H171" s="45">
        <v>171</v>
      </c>
      <c r="I171" s="28">
        <v>8482.14</v>
      </c>
      <c r="J171" s="28">
        <f t="shared" si="11"/>
        <v>1450445.94</v>
      </c>
      <c r="K171" s="28">
        <v>7210</v>
      </c>
      <c r="L171" s="28">
        <f t="shared" si="10"/>
        <v>1232910</v>
      </c>
      <c r="M171" s="25" t="s">
        <v>56</v>
      </c>
    </row>
    <row r="172" spans="1:13" ht="25.5" x14ac:dyDescent="0.2">
      <c r="A172" s="8">
        <v>168</v>
      </c>
      <c r="B172" s="25" t="s">
        <v>58</v>
      </c>
      <c r="C172" s="25" t="s">
        <v>161</v>
      </c>
      <c r="D172" s="25" t="s">
        <v>164</v>
      </c>
      <c r="E172" s="26" t="s">
        <v>165</v>
      </c>
      <c r="F172" s="25" t="s">
        <v>167</v>
      </c>
      <c r="G172" s="25" t="s">
        <v>17</v>
      </c>
      <c r="H172" s="45">
        <v>88</v>
      </c>
      <c r="I172" s="28">
        <v>7656.25</v>
      </c>
      <c r="J172" s="28">
        <f t="shared" si="11"/>
        <v>673750</v>
      </c>
      <c r="K172" s="28">
        <v>6508</v>
      </c>
      <c r="L172" s="28">
        <f t="shared" si="10"/>
        <v>572704</v>
      </c>
      <c r="M172" s="25" t="s">
        <v>56</v>
      </c>
    </row>
    <row r="173" spans="1:13" ht="25.5" x14ac:dyDescent="0.2">
      <c r="A173" s="8">
        <v>169</v>
      </c>
      <c r="B173" s="25" t="s">
        <v>58</v>
      </c>
      <c r="C173" s="25" t="s">
        <v>161</v>
      </c>
      <c r="D173" s="25" t="s">
        <v>164</v>
      </c>
      <c r="E173" s="26" t="s">
        <v>165</v>
      </c>
      <c r="F173" s="25" t="s">
        <v>167</v>
      </c>
      <c r="G173" s="25" t="s">
        <v>17</v>
      </c>
      <c r="H173" s="45">
        <v>160</v>
      </c>
      <c r="I173" s="28">
        <v>7656.25</v>
      </c>
      <c r="J173" s="28">
        <f t="shared" si="11"/>
        <v>1225000</v>
      </c>
      <c r="K173" s="28">
        <v>6508</v>
      </c>
      <c r="L173" s="28">
        <f t="shared" si="10"/>
        <v>1041280</v>
      </c>
      <c r="M173" s="25" t="s">
        <v>56</v>
      </c>
    </row>
    <row r="174" spans="1:13" ht="25.5" x14ac:dyDescent="0.2">
      <c r="A174" s="8">
        <v>170</v>
      </c>
      <c r="B174" s="25" t="s">
        <v>58</v>
      </c>
      <c r="C174" s="25" t="s">
        <v>161</v>
      </c>
      <c r="D174" s="25" t="s">
        <v>164</v>
      </c>
      <c r="E174" s="26" t="s">
        <v>165</v>
      </c>
      <c r="F174" s="25" t="s">
        <v>167</v>
      </c>
      <c r="G174" s="25" t="s">
        <v>17</v>
      </c>
      <c r="H174" s="45">
        <v>186</v>
      </c>
      <c r="I174" s="28">
        <v>7656.25</v>
      </c>
      <c r="J174" s="28">
        <f t="shared" si="11"/>
        <v>1424062.5</v>
      </c>
      <c r="K174" s="28">
        <v>6508</v>
      </c>
      <c r="L174" s="28">
        <f t="shared" si="10"/>
        <v>1210488</v>
      </c>
      <c r="M174" s="25" t="s">
        <v>56</v>
      </c>
    </row>
    <row r="175" spans="1:13" ht="25.5" x14ac:dyDescent="0.2">
      <c r="A175" s="8">
        <v>171</v>
      </c>
      <c r="B175" s="25" t="s">
        <v>58</v>
      </c>
      <c r="C175" s="25" t="s">
        <v>161</v>
      </c>
      <c r="D175" s="25" t="s">
        <v>164</v>
      </c>
      <c r="E175" s="26" t="s">
        <v>165</v>
      </c>
      <c r="F175" s="25" t="s">
        <v>167</v>
      </c>
      <c r="G175" s="25" t="s">
        <v>17</v>
      </c>
      <c r="H175" s="45">
        <v>171</v>
      </c>
      <c r="I175" s="28">
        <v>7656.25</v>
      </c>
      <c r="J175" s="28">
        <f t="shared" si="11"/>
        <v>1309218.75</v>
      </c>
      <c r="K175" s="28">
        <v>6508</v>
      </c>
      <c r="L175" s="28">
        <f t="shared" si="10"/>
        <v>1112868</v>
      </c>
      <c r="M175" s="25" t="s">
        <v>56</v>
      </c>
    </row>
    <row r="176" spans="1:13" ht="25.5" x14ac:dyDescent="0.2">
      <c r="A176" s="8">
        <v>172</v>
      </c>
      <c r="B176" s="25" t="s">
        <v>58</v>
      </c>
      <c r="C176" s="25" t="s">
        <v>161</v>
      </c>
      <c r="D176" s="25" t="s">
        <v>164</v>
      </c>
      <c r="E176" s="26" t="s">
        <v>165</v>
      </c>
      <c r="F176" s="25" t="s">
        <v>167</v>
      </c>
      <c r="G176" s="25" t="s">
        <v>17</v>
      </c>
      <c r="H176" s="45">
        <v>383</v>
      </c>
      <c r="I176" s="28">
        <v>7656.25</v>
      </c>
      <c r="J176" s="28">
        <f t="shared" si="11"/>
        <v>2932343.75</v>
      </c>
      <c r="K176" s="28">
        <v>6508</v>
      </c>
      <c r="L176" s="28">
        <f t="shared" ref="L176:L207" si="12">K176*H176</f>
        <v>2492564</v>
      </c>
      <c r="M176" s="25" t="s">
        <v>56</v>
      </c>
    </row>
    <row r="177" spans="1:13" ht="25.5" x14ac:dyDescent="0.2">
      <c r="A177" s="8">
        <v>173</v>
      </c>
      <c r="B177" s="25" t="s">
        <v>58</v>
      </c>
      <c r="C177" s="25" t="s">
        <v>161</v>
      </c>
      <c r="D177" s="25" t="s">
        <v>164</v>
      </c>
      <c r="E177" s="26" t="s">
        <v>165</v>
      </c>
      <c r="F177" s="25" t="s">
        <v>167</v>
      </c>
      <c r="G177" s="25" t="s">
        <v>17</v>
      </c>
      <c r="H177" s="45">
        <v>247</v>
      </c>
      <c r="I177" s="28">
        <v>7656.25</v>
      </c>
      <c r="J177" s="28">
        <f t="shared" si="11"/>
        <v>1891093.75</v>
      </c>
      <c r="K177" s="28">
        <v>6508</v>
      </c>
      <c r="L177" s="28">
        <f t="shared" si="12"/>
        <v>1607476</v>
      </c>
      <c r="M177" s="25" t="s">
        <v>56</v>
      </c>
    </row>
    <row r="178" spans="1:13" ht="25.5" x14ac:dyDescent="0.2">
      <c r="A178" s="8">
        <v>174</v>
      </c>
      <c r="B178" s="25" t="s">
        <v>58</v>
      </c>
      <c r="C178" s="25" t="s">
        <v>161</v>
      </c>
      <c r="D178" s="25" t="s">
        <v>164</v>
      </c>
      <c r="E178" s="26" t="s">
        <v>165</v>
      </c>
      <c r="F178" s="25" t="s">
        <v>167</v>
      </c>
      <c r="G178" s="25" t="s">
        <v>17</v>
      </c>
      <c r="H178" s="45">
        <v>356</v>
      </c>
      <c r="I178" s="28">
        <v>7656.25</v>
      </c>
      <c r="J178" s="28">
        <f t="shared" si="11"/>
        <v>2725625</v>
      </c>
      <c r="K178" s="28">
        <v>6508</v>
      </c>
      <c r="L178" s="28">
        <f t="shared" si="12"/>
        <v>2316848</v>
      </c>
      <c r="M178" s="25" t="s">
        <v>56</v>
      </c>
    </row>
    <row r="179" spans="1:13" ht="25.5" x14ac:dyDescent="0.2">
      <c r="A179" s="8">
        <v>175</v>
      </c>
      <c r="B179" s="25" t="s">
        <v>58</v>
      </c>
      <c r="C179" s="25" t="s">
        <v>161</v>
      </c>
      <c r="D179" s="25" t="s">
        <v>164</v>
      </c>
      <c r="E179" s="26" t="s">
        <v>165</v>
      </c>
      <c r="F179" s="25" t="s">
        <v>167</v>
      </c>
      <c r="G179" s="25" t="s">
        <v>17</v>
      </c>
      <c r="H179" s="45">
        <v>175</v>
      </c>
      <c r="I179" s="28">
        <v>7656.25</v>
      </c>
      <c r="J179" s="28">
        <f t="shared" si="11"/>
        <v>1339843.75</v>
      </c>
      <c r="K179" s="28">
        <v>6508</v>
      </c>
      <c r="L179" s="28">
        <f t="shared" si="12"/>
        <v>1138900</v>
      </c>
      <c r="M179" s="25" t="s">
        <v>56</v>
      </c>
    </row>
    <row r="180" spans="1:13" ht="25.5" x14ac:dyDescent="0.2">
      <c r="A180" s="8">
        <v>176</v>
      </c>
      <c r="B180" s="25" t="s">
        <v>58</v>
      </c>
      <c r="C180" s="25" t="s">
        <v>161</v>
      </c>
      <c r="D180" s="25" t="s">
        <v>164</v>
      </c>
      <c r="E180" s="26" t="s">
        <v>165</v>
      </c>
      <c r="F180" s="25" t="s">
        <v>167</v>
      </c>
      <c r="G180" s="25" t="s">
        <v>17</v>
      </c>
      <c r="H180" s="45">
        <v>1080</v>
      </c>
      <c r="I180" s="28">
        <v>7656.25</v>
      </c>
      <c r="J180" s="28">
        <f t="shared" si="11"/>
        <v>8268750</v>
      </c>
      <c r="K180" s="28">
        <v>6508</v>
      </c>
      <c r="L180" s="28">
        <f t="shared" si="12"/>
        <v>7028640</v>
      </c>
      <c r="M180" s="25" t="s">
        <v>56</v>
      </c>
    </row>
    <row r="181" spans="1:13" ht="25.5" x14ac:dyDescent="0.2">
      <c r="A181" s="8">
        <v>177</v>
      </c>
      <c r="B181" s="25" t="s">
        <v>58</v>
      </c>
      <c r="C181" s="25" t="s">
        <v>161</v>
      </c>
      <c r="D181" s="25" t="s">
        <v>164</v>
      </c>
      <c r="E181" s="26" t="s">
        <v>165</v>
      </c>
      <c r="F181" s="25" t="s">
        <v>167</v>
      </c>
      <c r="G181" s="25" t="s">
        <v>17</v>
      </c>
      <c r="H181" s="45">
        <v>1083</v>
      </c>
      <c r="I181" s="28">
        <v>7656.25</v>
      </c>
      <c r="J181" s="28">
        <f t="shared" si="11"/>
        <v>8291718.75</v>
      </c>
      <c r="K181" s="28">
        <v>6508</v>
      </c>
      <c r="L181" s="28">
        <f t="shared" si="12"/>
        <v>7048164</v>
      </c>
      <c r="M181" s="25" t="s">
        <v>56</v>
      </c>
    </row>
    <row r="182" spans="1:13" ht="25.5" x14ac:dyDescent="0.2">
      <c r="A182" s="8">
        <v>178</v>
      </c>
      <c r="B182" s="25" t="s">
        <v>58</v>
      </c>
      <c r="C182" s="25" t="s">
        <v>161</v>
      </c>
      <c r="D182" s="25" t="s">
        <v>164</v>
      </c>
      <c r="E182" s="26" t="s">
        <v>165</v>
      </c>
      <c r="F182" s="25" t="s">
        <v>167</v>
      </c>
      <c r="G182" s="25" t="s">
        <v>17</v>
      </c>
      <c r="H182" s="45">
        <v>176</v>
      </c>
      <c r="I182" s="28">
        <v>7656.25</v>
      </c>
      <c r="J182" s="28">
        <f t="shared" si="11"/>
        <v>1347500</v>
      </c>
      <c r="K182" s="28">
        <v>6508</v>
      </c>
      <c r="L182" s="28">
        <f t="shared" si="12"/>
        <v>1145408</v>
      </c>
      <c r="M182" s="25" t="s">
        <v>56</v>
      </c>
    </row>
    <row r="183" spans="1:13" ht="25.5" x14ac:dyDescent="0.2">
      <c r="A183" s="8">
        <v>179</v>
      </c>
      <c r="B183" s="25" t="s">
        <v>58</v>
      </c>
      <c r="C183" s="25" t="s">
        <v>161</v>
      </c>
      <c r="D183" s="25" t="s">
        <v>164</v>
      </c>
      <c r="E183" s="26" t="s">
        <v>165</v>
      </c>
      <c r="F183" s="25" t="s">
        <v>168</v>
      </c>
      <c r="G183" s="25" t="s">
        <v>17</v>
      </c>
      <c r="H183" s="45">
        <v>171</v>
      </c>
      <c r="I183" s="28">
        <v>8482.14</v>
      </c>
      <c r="J183" s="28">
        <f t="shared" si="11"/>
        <v>1450445.94</v>
      </c>
      <c r="K183" s="28">
        <v>7210</v>
      </c>
      <c r="L183" s="28">
        <f t="shared" si="12"/>
        <v>1232910</v>
      </c>
      <c r="M183" s="25" t="s">
        <v>56</v>
      </c>
    </row>
    <row r="184" spans="1:13" ht="25.5" x14ac:dyDescent="0.2">
      <c r="A184" s="8">
        <v>180</v>
      </c>
      <c r="B184" s="25" t="s">
        <v>58</v>
      </c>
      <c r="C184" s="25" t="s">
        <v>161</v>
      </c>
      <c r="D184" s="25" t="s">
        <v>164</v>
      </c>
      <c r="E184" s="26" t="s">
        <v>165</v>
      </c>
      <c r="F184" s="25" t="s">
        <v>168</v>
      </c>
      <c r="G184" s="25" t="s">
        <v>17</v>
      </c>
      <c r="H184" s="45">
        <v>89</v>
      </c>
      <c r="I184" s="28">
        <v>8482.14</v>
      </c>
      <c r="J184" s="28">
        <f t="shared" si="11"/>
        <v>754910.46</v>
      </c>
      <c r="K184" s="28">
        <v>7210</v>
      </c>
      <c r="L184" s="28">
        <f t="shared" si="12"/>
        <v>641690</v>
      </c>
      <c r="M184" s="25" t="s">
        <v>56</v>
      </c>
    </row>
    <row r="185" spans="1:13" ht="25.5" x14ac:dyDescent="0.2">
      <c r="A185" s="8">
        <v>181</v>
      </c>
      <c r="B185" s="25" t="s">
        <v>58</v>
      </c>
      <c r="C185" s="25" t="s">
        <v>161</v>
      </c>
      <c r="D185" s="25" t="s">
        <v>164</v>
      </c>
      <c r="E185" s="26" t="s">
        <v>165</v>
      </c>
      <c r="F185" s="25" t="s">
        <v>168</v>
      </c>
      <c r="G185" s="25" t="s">
        <v>17</v>
      </c>
      <c r="H185" s="45">
        <v>53</v>
      </c>
      <c r="I185" s="28">
        <v>8482.14</v>
      </c>
      <c r="J185" s="28">
        <f t="shared" si="11"/>
        <v>449553.42</v>
      </c>
      <c r="K185" s="28">
        <v>7210</v>
      </c>
      <c r="L185" s="28">
        <f t="shared" si="12"/>
        <v>382130</v>
      </c>
      <c r="M185" s="25" t="s">
        <v>56</v>
      </c>
    </row>
    <row r="186" spans="1:13" ht="25.5" x14ac:dyDescent="0.2">
      <c r="A186" s="8">
        <v>182</v>
      </c>
      <c r="B186" s="25" t="s">
        <v>58</v>
      </c>
      <c r="C186" s="25" t="s">
        <v>161</v>
      </c>
      <c r="D186" s="25" t="s">
        <v>164</v>
      </c>
      <c r="E186" s="26" t="s">
        <v>165</v>
      </c>
      <c r="F186" s="25" t="s">
        <v>168</v>
      </c>
      <c r="G186" s="25" t="s">
        <v>17</v>
      </c>
      <c r="H186" s="45">
        <v>94</v>
      </c>
      <c r="I186" s="28">
        <v>8482.14</v>
      </c>
      <c r="J186" s="28">
        <f t="shared" si="11"/>
        <v>797321.15999999992</v>
      </c>
      <c r="K186" s="28">
        <v>7210</v>
      </c>
      <c r="L186" s="28">
        <f t="shared" si="12"/>
        <v>677740</v>
      </c>
      <c r="M186" s="25" t="s">
        <v>56</v>
      </c>
    </row>
    <row r="187" spans="1:13" ht="25.5" x14ac:dyDescent="0.2">
      <c r="A187" s="8">
        <v>183</v>
      </c>
      <c r="B187" s="25" t="s">
        <v>58</v>
      </c>
      <c r="C187" s="25" t="s">
        <v>161</v>
      </c>
      <c r="D187" s="25" t="s">
        <v>164</v>
      </c>
      <c r="E187" s="26" t="s">
        <v>165</v>
      </c>
      <c r="F187" s="25" t="s">
        <v>168</v>
      </c>
      <c r="G187" s="25" t="s">
        <v>17</v>
      </c>
      <c r="H187" s="45">
        <v>114</v>
      </c>
      <c r="I187" s="28">
        <v>8482.14</v>
      </c>
      <c r="J187" s="28">
        <f t="shared" si="11"/>
        <v>966963.96</v>
      </c>
      <c r="K187" s="28">
        <v>7210</v>
      </c>
      <c r="L187" s="28">
        <f t="shared" si="12"/>
        <v>821940</v>
      </c>
      <c r="M187" s="25" t="s">
        <v>56</v>
      </c>
    </row>
    <row r="188" spans="1:13" ht="25.5" x14ac:dyDescent="0.2">
      <c r="A188" s="8">
        <v>184</v>
      </c>
      <c r="B188" s="25" t="s">
        <v>58</v>
      </c>
      <c r="C188" s="25" t="s">
        <v>161</v>
      </c>
      <c r="D188" s="25" t="s">
        <v>164</v>
      </c>
      <c r="E188" s="26" t="s">
        <v>165</v>
      </c>
      <c r="F188" s="25" t="s">
        <v>168</v>
      </c>
      <c r="G188" s="25" t="s">
        <v>17</v>
      </c>
      <c r="H188" s="45">
        <v>122</v>
      </c>
      <c r="I188" s="28">
        <v>8482.14</v>
      </c>
      <c r="J188" s="28">
        <f t="shared" si="11"/>
        <v>1034821.08</v>
      </c>
      <c r="K188" s="28">
        <v>7210</v>
      </c>
      <c r="L188" s="28">
        <f t="shared" si="12"/>
        <v>879620</v>
      </c>
      <c r="M188" s="25" t="s">
        <v>56</v>
      </c>
    </row>
    <row r="189" spans="1:13" ht="25.5" x14ac:dyDescent="0.2">
      <c r="A189" s="8">
        <v>185</v>
      </c>
      <c r="B189" s="25" t="s">
        <v>58</v>
      </c>
      <c r="C189" s="25" t="s">
        <v>161</v>
      </c>
      <c r="D189" s="25" t="s">
        <v>164</v>
      </c>
      <c r="E189" s="26" t="s">
        <v>165</v>
      </c>
      <c r="F189" s="25" t="s">
        <v>168</v>
      </c>
      <c r="G189" s="25" t="s">
        <v>17</v>
      </c>
      <c r="H189" s="45">
        <v>185</v>
      </c>
      <c r="I189" s="28">
        <v>8482.14</v>
      </c>
      <c r="J189" s="28">
        <f t="shared" si="11"/>
        <v>1569195.9</v>
      </c>
      <c r="K189" s="28">
        <v>7210</v>
      </c>
      <c r="L189" s="28">
        <f t="shared" si="12"/>
        <v>1333850</v>
      </c>
      <c r="M189" s="25" t="s">
        <v>56</v>
      </c>
    </row>
    <row r="190" spans="1:13" ht="25.5" x14ac:dyDescent="0.2">
      <c r="A190" s="8">
        <v>186</v>
      </c>
      <c r="B190" s="25" t="s">
        <v>58</v>
      </c>
      <c r="C190" s="25" t="s">
        <v>161</v>
      </c>
      <c r="D190" s="25" t="s">
        <v>164</v>
      </c>
      <c r="E190" s="26" t="s">
        <v>165</v>
      </c>
      <c r="F190" s="25" t="s">
        <v>168</v>
      </c>
      <c r="G190" s="25" t="s">
        <v>17</v>
      </c>
      <c r="H190" s="45">
        <v>21</v>
      </c>
      <c r="I190" s="28">
        <v>8482.14</v>
      </c>
      <c r="J190" s="28">
        <f t="shared" ref="J190:J221" si="13">I190*H190</f>
        <v>178124.94</v>
      </c>
      <c r="K190" s="28">
        <v>7210</v>
      </c>
      <c r="L190" s="28">
        <f t="shared" si="12"/>
        <v>151410</v>
      </c>
      <c r="M190" s="25" t="s">
        <v>56</v>
      </c>
    </row>
    <row r="191" spans="1:13" ht="25.5" x14ac:dyDescent="0.2">
      <c r="A191" s="8">
        <v>187</v>
      </c>
      <c r="B191" s="25" t="s">
        <v>58</v>
      </c>
      <c r="C191" s="25" t="s">
        <v>161</v>
      </c>
      <c r="D191" s="25" t="s">
        <v>164</v>
      </c>
      <c r="E191" s="26" t="s">
        <v>165</v>
      </c>
      <c r="F191" s="25" t="s">
        <v>168</v>
      </c>
      <c r="G191" s="25" t="s">
        <v>17</v>
      </c>
      <c r="H191" s="45">
        <v>605</v>
      </c>
      <c r="I191" s="28">
        <v>8482.14</v>
      </c>
      <c r="J191" s="28">
        <f t="shared" si="13"/>
        <v>5131694.6999999993</v>
      </c>
      <c r="K191" s="28">
        <v>7210</v>
      </c>
      <c r="L191" s="28">
        <f t="shared" si="12"/>
        <v>4362050</v>
      </c>
      <c r="M191" s="25" t="s">
        <v>56</v>
      </c>
    </row>
    <row r="192" spans="1:13" ht="25.5" x14ac:dyDescent="0.2">
      <c r="A192" s="8">
        <v>188</v>
      </c>
      <c r="B192" s="25" t="s">
        <v>58</v>
      </c>
      <c r="C192" s="25" t="s">
        <v>161</v>
      </c>
      <c r="D192" s="25" t="s">
        <v>164</v>
      </c>
      <c r="E192" s="26" t="s">
        <v>165</v>
      </c>
      <c r="F192" s="25" t="s">
        <v>168</v>
      </c>
      <c r="G192" s="25" t="s">
        <v>17</v>
      </c>
      <c r="H192" s="45">
        <v>566</v>
      </c>
      <c r="I192" s="28">
        <v>8482.14</v>
      </c>
      <c r="J192" s="28">
        <f t="shared" si="13"/>
        <v>4800891.2399999993</v>
      </c>
      <c r="K192" s="28">
        <v>7210</v>
      </c>
      <c r="L192" s="28">
        <f t="shared" si="12"/>
        <v>4080860</v>
      </c>
      <c r="M192" s="25" t="s">
        <v>56</v>
      </c>
    </row>
    <row r="193" spans="1:13" ht="25.5" x14ac:dyDescent="0.2">
      <c r="A193" s="8">
        <v>189</v>
      </c>
      <c r="B193" s="25" t="s">
        <v>58</v>
      </c>
      <c r="C193" s="25" t="s">
        <v>161</v>
      </c>
      <c r="D193" s="25" t="s">
        <v>164</v>
      </c>
      <c r="E193" s="26" t="s">
        <v>165</v>
      </c>
      <c r="F193" s="25" t="s">
        <v>169</v>
      </c>
      <c r="G193" s="25" t="s">
        <v>17</v>
      </c>
      <c r="H193" s="45">
        <v>15</v>
      </c>
      <c r="I193" s="28">
        <v>7656.25</v>
      </c>
      <c r="J193" s="28">
        <f t="shared" si="13"/>
        <v>114843.75</v>
      </c>
      <c r="K193" s="28">
        <v>6508</v>
      </c>
      <c r="L193" s="28">
        <f t="shared" si="12"/>
        <v>97620</v>
      </c>
      <c r="M193" s="25" t="s">
        <v>56</v>
      </c>
    </row>
    <row r="194" spans="1:13" ht="25.5" x14ac:dyDescent="0.2">
      <c r="A194" s="8">
        <v>190</v>
      </c>
      <c r="B194" s="25" t="s">
        <v>58</v>
      </c>
      <c r="C194" s="25" t="s">
        <v>161</v>
      </c>
      <c r="D194" s="25" t="s">
        <v>164</v>
      </c>
      <c r="E194" s="26" t="s">
        <v>165</v>
      </c>
      <c r="F194" s="25" t="s">
        <v>169</v>
      </c>
      <c r="G194" s="25" t="s">
        <v>17</v>
      </c>
      <c r="H194" s="45">
        <v>261</v>
      </c>
      <c r="I194" s="28">
        <v>7656.25</v>
      </c>
      <c r="J194" s="28">
        <f t="shared" si="13"/>
        <v>1998281.25</v>
      </c>
      <c r="K194" s="28">
        <v>6508</v>
      </c>
      <c r="L194" s="28">
        <f t="shared" si="12"/>
        <v>1698588</v>
      </c>
      <c r="M194" s="25" t="s">
        <v>56</v>
      </c>
    </row>
    <row r="195" spans="1:13" ht="25.5" x14ac:dyDescent="0.2">
      <c r="A195" s="8">
        <v>191</v>
      </c>
      <c r="B195" s="25" t="s">
        <v>58</v>
      </c>
      <c r="C195" s="25" t="s">
        <v>161</v>
      </c>
      <c r="D195" s="25" t="s">
        <v>164</v>
      </c>
      <c r="E195" s="26" t="s">
        <v>165</v>
      </c>
      <c r="F195" s="25" t="s">
        <v>169</v>
      </c>
      <c r="G195" s="25" t="s">
        <v>17</v>
      </c>
      <c r="H195" s="45">
        <v>200</v>
      </c>
      <c r="I195" s="28">
        <v>7656.25</v>
      </c>
      <c r="J195" s="28">
        <f t="shared" si="13"/>
        <v>1531250</v>
      </c>
      <c r="K195" s="28">
        <v>6508</v>
      </c>
      <c r="L195" s="28">
        <f t="shared" si="12"/>
        <v>1301600</v>
      </c>
      <c r="M195" s="25" t="s">
        <v>56</v>
      </c>
    </row>
    <row r="196" spans="1:13" ht="25.5" x14ac:dyDescent="0.2">
      <c r="A196" s="8">
        <v>192</v>
      </c>
      <c r="B196" s="25" t="s">
        <v>58</v>
      </c>
      <c r="C196" s="25" t="s">
        <v>161</v>
      </c>
      <c r="D196" s="25" t="s">
        <v>164</v>
      </c>
      <c r="E196" s="26" t="s">
        <v>165</v>
      </c>
      <c r="F196" s="25" t="s">
        <v>169</v>
      </c>
      <c r="G196" s="25" t="s">
        <v>17</v>
      </c>
      <c r="H196" s="45">
        <v>152</v>
      </c>
      <c r="I196" s="28">
        <v>7656.25</v>
      </c>
      <c r="J196" s="28">
        <f t="shared" si="13"/>
        <v>1163750</v>
      </c>
      <c r="K196" s="28">
        <v>6508</v>
      </c>
      <c r="L196" s="28">
        <f t="shared" si="12"/>
        <v>989216</v>
      </c>
      <c r="M196" s="25" t="s">
        <v>56</v>
      </c>
    </row>
    <row r="197" spans="1:13" ht="25.5" x14ac:dyDescent="0.2">
      <c r="A197" s="8">
        <v>193</v>
      </c>
      <c r="B197" s="25" t="s">
        <v>58</v>
      </c>
      <c r="C197" s="25" t="s">
        <v>161</v>
      </c>
      <c r="D197" s="25" t="s">
        <v>164</v>
      </c>
      <c r="E197" s="26" t="s">
        <v>165</v>
      </c>
      <c r="F197" s="25" t="s">
        <v>169</v>
      </c>
      <c r="G197" s="25" t="s">
        <v>17</v>
      </c>
      <c r="H197" s="45">
        <v>494</v>
      </c>
      <c r="I197" s="28">
        <v>7656.25</v>
      </c>
      <c r="J197" s="28">
        <f t="shared" si="13"/>
        <v>3782187.5</v>
      </c>
      <c r="K197" s="28">
        <v>6508</v>
      </c>
      <c r="L197" s="28">
        <f t="shared" si="12"/>
        <v>3214952</v>
      </c>
      <c r="M197" s="25" t="s">
        <v>56</v>
      </c>
    </row>
    <row r="198" spans="1:13" ht="25.5" x14ac:dyDescent="0.2">
      <c r="A198" s="8">
        <v>194</v>
      </c>
      <c r="B198" s="25" t="s">
        <v>58</v>
      </c>
      <c r="C198" s="25" t="s">
        <v>161</v>
      </c>
      <c r="D198" s="25" t="s">
        <v>164</v>
      </c>
      <c r="E198" s="26" t="s">
        <v>165</v>
      </c>
      <c r="F198" s="25" t="s">
        <v>169</v>
      </c>
      <c r="G198" s="25" t="s">
        <v>17</v>
      </c>
      <c r="H198" s="45">
        <v>608</v>
      </c>
      <c r="I198" s="28">
        <v>7656.25</v>
      </c>
      <c r="J198" s="28">
        <f t="shared" si="13"/>
        <v>4655000</v>
      </c>
      <c r="K198" s="28">
        <v>6508</v>
      </c>
      <c r="L198" s="28">
        <f t="shared" si="12"/>
        <v>3956864</v>
      </c>
      <c r="M198" s="25" t="s">
        <v>56</v>
      </c>
    </row>
    <row r="199" spans="1:13" ht="25.5" x14ac:dyDescent="0.2">
      <c r="A199" s="8">
        <v>195</v>
      </c>
      <c r="B199" s="25" t="s">
        <v>58</v>
      </c>
      <c r="C199" s="25" t="s">
        <v>161</v>
      </c>
      <c r="D199" s="25" t="s">
        <v>164</v>
      </c>
      <c r="E199" s="26" t="s">
        <v>165</v>
      </c>
      <c r="F199" s="25" t="s">
        <v>169</v>
      </c>
      <c r="G199" s="25" t="s">
        <v>17</v>
      </c>
      <c r="H199" s="45">
        <v>2122</v>
      </c>
      <c r="I199" s="28">
        <v>7656.25</v>
      </c>
      <c r="J199" s="28">
        <f t="shared" si="13"/>
        <v>16246562.5</v>
      </c>
      <c r="K199" s="28">
        <v>6508</v>
      </c>
      <c r="L199" s="28">
        <f t="shared" si="12"/>
        <v>13809976</v>
      </c>
      <c r="M199" s="25" t="s">
        <v>56</v>
      </c>
    </row>
    <row r="200" spans="1:13" ht="25.5" x14ac:dyDescent="0.2">
      <c r="A200" s="8">
        <v>196</v>
      </c>
      <c r="B200" s="25" t="s">
        <v>58</v>
      </c>
      <c r="C200" s="25" t="s">
        <v>161</v>
      </c>
      <c r="D200" s="25" t="s">
        <v>164</v>
      </c>
      <c r="E200" s="26" t="s">
        <v>165</v>
      </c>
      <c r="F200" s="25" t="s">
        <v>169</v>
      </c>
      <c r="G200" s="25" t="s">
        <v>17</v>
      </c>
      <c r="H200" s="45">
        <v>490</v>
      </c>
      <c r="I200" s="28">
        <v>7656.25</v>
      </c>
      <c r="J200" s="28">
        <f t="shared" si="13"/>
        <v>3751562.5</v>
      </c>
      <c r="K200" s="28">
        <v>6508</v>
      </c>
      <c r="L200" s="28">
        <f t="shared" si="12"/>
        <v>3188920</v>
      </c>
      <c r="M200" s="25" t="s">
        <v>56</v>
      </c>
    </row>
    <row r="201" spans="1:13" ht="25.5" x14ac:dyDescent="0.2">
      <c r="A201" s="8">
        <v>197</v>
      </c>
      <c r="B201" s="25" t="s">
        <v>58</v>
      </c>
      <c r="C201" s="25" t="s">
        <v>161</v>
      </c>
      <c r="D201" s="25" t="s">
        <v>164</v>
      </c>
      <c r="E201" s="26" t="s">
        <v>165</v>
      </c>
      <c r="F201" s="25" t="s">
        <v>169</v>
      </c>
      <c r="G201" s="25" t="s">
        <v>17</v>
      </c>
      <c r="H201" s="45">
        <v>2166</v>
      </c>
      <c r="I201" s="28">
        <v>7656.25</v>
      </c>
      <c r="J201" s="28">
        <f t="shared" si="13"/>
        <v>16583437.5</v>
      </c>
      <c r="K201" s="28">
        <v>6508</v>
      </c>
      <c r="L201" s="28">
        <f t="shared" si="12"/>
        <v>14096328</v>
      </c>
      <c r="M201" s="25" t="s">
        <v>56</v>
      </c>
    </row>
    <row r="202" spans="1:13" ht="25.5" x14ac:dyDescent="0.2">
      <c r="A202" s="8">
        <v>198</v>
      </c>
      <c r="B202" s="25" t="s">
        <v>58</v>
      </c>
      <c r="C202" s="25" t="s">
        <v>170</v>
      </c>
      <c r="D202" s="25" t="s">
        <v>64</v>
      </c>
      <c r="E202" s="26" t="s">
        <v>171</v>
      </c>
      <c r="F202" s="47" t="s">
        <v>172</v>
      </c>
      <c r="G202" s="25" t="s">
        <v>32</v>
      </c>
      <c r="H202" s="29">
        <v>50</v>
      </c>
      <c r="I202" s="28">
        <v>3340.66</v>
      </c>
      <c r="J202" s="28">
        <f t="shared" si="13"/>
        <v>167033</v>
      </c>
      <c r="K202" s="28">
        <v>3340</v>
      </c>
      <c r="L202" s="28">
        <f t="shared" si="12"/>
        <v>167000</v>
      </c>
      <c r="M202" s="28" t="s">
        <v>62</v>
      </c>
    </row>
    <row r="203" spans="1:13" ht="25.5" x14ac:dyDescent="0.2">
      <c r="A203" s="8">
        <v>199</v>
      </c>
      <c r="B203" s="25" t="s">
        <v>58</v>
      </c>
      <c r="C203" s="25" t="s">
        <v>170</v>
      </c>
      <c r="D203" s="25" t="s">
        <v>112</v>
      </c>
      <c r="E203" s="26" t="s">
        <v>173</v>
      </c>
      <c r="F203" s="47" t="s">
        <v>172</v>
      </c>
      <c r="G203" s="25" t="s">
        <v>32</v>
      </c>
      <c r="H203" s="29">
        <v>40</v>
      </c>
      <c r="I203" s="28">
        <v>36329.67</v>
      </c>
      <c r="J203" s="28">
        <f t="shared" si="13"/>
        <v>1453186.7999999998</v>
      </c>
      <c r="K203" s="28">
        <v>36329</v>
      </c>
      <c r="L203" s="28">
        <f t="shared" si="12"/>
        <v>1453160</v>
      </c>
      <c r="M203" s="28" t="s">
        <v>62</v>
      </c>
    </row>
    <row r="204" spans="1:13" ht="25.5" x14ac:dyDescent="0.2">
      <c r="A204" s="8">
        <v>200</v>
      </c>
      <c r="B204" s="25" t="s">
        <v>58</v>
      </c>
      <c r="C204" s="25" t="s">
        <v>170</v>
      </c>
      <c r="D204" s="25" t="s">
        <v>174</v>
      </c>
      <c r="E204" s="26" t="s">
        <v>175</v>
      </c>
      <c r="F204" s="47" t="s">
        <v>176</v>
      </c>
      <c r="G204" s="25" t="s">
        <v>32</v>
      </c>
      <c r="H204" s="29">
        <v>40</v>
      </c>
      <c r="I204" s="28">
        <v>43254.67</v>
      </c>
      <c r="J204" s="28">
        <f t="shared" si="13"/>
        <v>1730186.7999999998</v>
      </c>
      <c r="K204" s="28">
        <v>43254</v>
      </c>
      <c r="L204" s="28">
        <f t="shared" si="12"/>
        <v>1730160</v>
      </c>
      <c r="M204" s="28" t="s">
        <v>62</v>
      </c>
    </row>
    <row r="205" spans="1:13" ht="25.5" x14ac:dyDescent="0.2">
      <c r="A205" s="8">
        <v>201</v>
      </c>
      <c r="B205" s="25" t="s">
        <v>58</v>
      </c>
      <c r="C205" s="25" t="s">
        <v>170</v>
      </c>
      <c r="D205" s="25" t="s">
        <v>174</v>
      </c>
      <c r="E205" s="26" t="s">
        <v>177</v>
      </c>
      <c r="F205" s="47" t="s">
        <v>178</v>
      </c>
      <c r="G205" s="25" t="s">
        <v>32</v>
      </c>
      <c r="H205" s="29">
        <v>40</v>
      </c>
      <c r="I205" s="28">
        <v>74464.25</v>
      </c>
      <c r="J205" s="28">
        <f t="shared" si="13"/>
        <v>2978570</v>
      </c>
      <c r="K205" s="28">
        <v>74464</v>
      </c>
      <c r="L205" s="28">
        <f t="shared" si="12"/>
        <v>2978560</v>
      </c>
      <c r="M205" s="28" t="s">
        <v>62</v>
      </c>
    </row>
    <row r="206" spans="1:13" ht="38.25" x14ac:dyDescent="0.2">
      <c r="A206" s="8">
        <v>202</v>
      </c>
      <c r="B206" s="25" t="s">
        <v>58</v>
      </c>
      <c r="C206" s="25" t="s">
        <v>179</v>
      </c>
      <c r="D206" s="25" t="s">
        <v>180</v>
      </c>
      <c r="E206" s="26" t="s">
        <v>181</v>
      </c>
      <c r="F206" s="25" t="s">
        <v>182</v>
      </c>
      <c r="G206" s="25" t="s">
        <v>183</v>
      </c>
      <c r="H206" s="29">
        <v>180</v>
      </c>
      <c r="I206" s="28">
        <v>51347.5</v>
      </c>
      <c r="J206" s="28">
        <f t="shared" si="13"/>
        <v>9242550</v>
      </c>
      <c r="K206" s="28">
        <v>43645.38</v>
      </c>
      <c r="L206" s="28">
        <f t="shared" si="12"/>
        <v>7856168.3999999994</v>
      </c>
      <c r="M206" s="28" t="s">
        <v>62</v>
      </c>
    </row>
    <row r="207" spans="1:13" ht="38.25" x14ac:dyDescent="0.2">
      <c r="A207" s="8">
        <v>203</v>
      </c>
      <c r="B207" s="25" t="s">
        <v>58</v>
      </c>
      <c r="C207" s="25" t="s">
        <v>179</v>
      </c>
      <c r="D207" s="25" t="s">
        <v>180</v>
      </c>
      <c r="E207" s="26" t="s">
        <v>184</v>
      </c>
      <c r="F207" s="25" t="s">
        <v>182</v>
      </c>
      <c r="G207" s="25" t="s">
        <v>183</v>
      </c>
      <c r="H207" s="29">
        <v>600</v>
      </c>
      <c r="I207" s="28">
        <v>52600</v>
      </c>
      <c r="J207" s="28">
        <f t="shared" si="13"/>
        <v>31560000</v>
      </c>
      <c r="K207" s="28">
        <v>44710</v>
      </c>
      <c r="L207" s="28">
        <f t="shared" si="12"/>
        <v>26826000</v>
      </c>
      <c r="M207" s="28" t="s">
        <v>62</v>
      </c>
    </row>
    <row r="208" spans="1:13" ht="38.25" x14ac:dyDescent="0.2">
      <c r="A208" s="8">
        <v>204</v>
      </c>
      <c r="B208" s="25" t="s">
        <v>58</v>
      </c>
      <c r="C208" s="25" t="s">
        <v>179</v>
      </c>
      <c r="D208" s="25" t="s">
        <v>139</v>
      </c>
      <c r="E208" s="26" t="s">
        <v>81</v>
      </c>
      <c r="F208" s="25" t="s">
        <v>141</v>
      </c>
      <c r="G208" s="25" t="s">
        <v>61</v>
      </c>
      <c r="H208" s="29">
        <v>720</v>
      </c>
      <c r="I208" s="28">
        <v>2000</v>
      </c>
      <c r="J208" s="28">
        <f t="shared" si="13"/>
        <v>1440000</v>
      </c>
      <c r="K208" s="28">
        <v>1999</v>
      </c>
      <c r="L208" s="28">
        <f t="shared" ref="L208:L239" si="14">K208*H208</f>
        <v>1439280</v>
      </c>
      <c r="M208" s="28" t="s">
        <v>62</v>
      </c>
    </row>
    <row r="209" spans="1:13" ht="38.25" x14ac:dyDescent="0.2">
      <c r="A209" s="8">
        <v>205</v>
      </c>
      <c r="B209" s="25" t="s">
        <v>58</v>
      </c>
      <c r="C209" s="25" t="s">
        <v>185</v>
      </c>
      <c r="D209" s="48" t="s">
        <v>19</v>
      </c>
      <c r="E209" s="48" t="s">
        <v>41</v>
      </c>
      <c r="F209" s="48" t="s">
        <v>20</v>
      </c>
      <c r="G209" s="25" t="s">
        <v>183</v>
      </c>
      <c r="H209" s="29">
        <v>152</v>
      </c>
      <c r="I209" s="28">
        <v>33938.143200000006</v>
      </c>
      <c r="J209" s="28">
        <f t="shared" si="13"/>
        <v>5158597.766400001</v>
      </c>
      <c r="K209" s="28">
        <v>33938</v>
      </c>
      <c r="L209" s="28">
        <f t="shared" si="14"/>
        <v>5158576</v>
      </c>
      <c r="M209" s="25" t="s">
        <v>186</v>
      </c>
    </row>
    <row r="210" spans="1:13" ht="38.25" x14ac:dyDescent="0.2">
      <c r="A210" s="8">
        <v>206</v>
      </c>
      <c r="B210" s="25" t="s">
        <v>58</v>
      </c>
      <c r="C210" s="25" t="s">
        <v>185</v>
      </c>
      <c r="D210" s="48" t="s">
        <v>15</v>
      </c>
      <c r="E210" s="48" t="s">
        <v>41</v>
      </c>
      <c r="F210" s="48" t="s">
        <v>16</v>
      </c>
      <c r="G210" s="25" t="s">
        <v>183</v>
      </c>
      <c r="H210" s="29">
        <v>112</v>
      </c>
      <c r="I210" s="28">
        <v>45864</v>
      </c>
      <c r="J210" s="28">
        <f t="shared" si="13"/>
        <v>5136768</v>
      </c>
      <c r="K210" s="28">
        <v>45860</v>
      </c>
      <c r="L210" s="28">
        <f t="shared" si="14"/>
        <v>5136320</v>
      </c>
      <c r="M210" s="25" t="s">
        <v>186</v>
      </c>
    </row>
    <row r="211" spans="1:13" ht="38.25" x14ac:dyDescent="0.2">
      <c r="A211" s="8">
        <v>207</v>
      </c>
      <c r="B211" s="25" t="s">
        <v>58</v>
      </c>
      <c r="C211" s="25" t="s">
        <v>185</v>
      </c>
      <c r="D211" s="48" t="s">
        <v>29</v>
      </c>
      <c r="E211" s="50" t="s">
        <v>187</v>
      </c>
      <c r="F211" s="48" t="s">
        <v>143</v>
      </c>
      <c r="G211" s="50" t="s">
        <v>188</v>
      </c>
      <c r="H211" s="29">
        <v>39</v>
      </c>
      <c r="I211" s="28">
        <v>3396</v>
      </c>
      <c r="J211" s="28">
        <f t="shared" si="13"/>
        <v>132444</v>
      </c>
      <c r="K211" s="28">
        <v>3395</v>
      </c>
      <c r="L211" s="28">
        <f t="shared" si="14"/>
        <v>132405</v>
      </c>
      <c r="M211" s="28" t="s">
        <v>62</v>
      </c>
    </row>
    <row r="212" spans="1:13" ht="38.25" x14ac:dyDescent="0.2">
      <c r="A212" s="8">
        <v>208</v>
      </c>
      <c r="B212" s="25" t="s">
        <v>58</v>
      </c>
      <c r="C212" s="25" t="s">
        <v>185</v>
      </c>
      <c r="D212" s="48" t="s">
        <v>93</v>
      </c>
      <c r="E212" s="50" t="s">
        <v>94</v>
      </c>
      <c r="F212" s="48" t="s">
        <v>95</v>
      </c>
      <c r="G212" s="50" t="s">
        <v>188</v>
      </c>
      <c r="H212" s="29">
        <v>79</v>
      </c>
      <c r="I212" s="28">
        <v>9205.3700000000008</v>
      </c>
      <c r="J212" s="28">
        <f t="shared" si="13"/>
        <v>727224.2300000001</v>
      </c>
      <c r="K212" s="28">
        <v>9205</v>
      </c>
      <c r="L212" s="28">
        <f t="shared" si="14"/>
        <v>727195</v>
      </c>
      <c r="M212" s="28" t="s">
        <v>62</v>
      </c>
    </row>
    <row r="213" spans="1:13" ht="38.25" x14ac:dyDescent="0.2">
      <c r="A213" s="8">
        <v>209</v>
      </c>
      <c r="B213" s="25" t="s">
        <v>58</v>
      </c>
      <c r="C213" s="25" t="s">
        <v>185</v>
      </c>
      <c r="D213" s="48" t="s">
        <v>189</v>
      </c>
      <c r="E213" s="50" t="s">
        <v>165</v>
      </c>
      <c r="F213" s="48" t="s">
        <v>190</v>
      </c>
      <c r="G213" s="50" t="s">
        <v>188</v>
      </c>
      <c r="H213" s="29">
        <v>347</v>
      </c>
      <c r="I213" s="28">
        <v>4943</v>
      </c>
      <c r="J213" s="28">
        <f t="shared" si="13"/>
        <v>1715221</v>
      </c>
      <c r="K213" s="28">
        <v>4942</v>
      </c>
      <c r="L213" s="28">
        <f t="shared" si="14"/>
        <v>1714874</v>
      </c>
      <c r="M213" s="28" t="s">
        <v>62</v>
      </c>
    </row>
    <row r="214" spans="1:13" ht="38.25" x14ac:dyDescent="0.2">
      <c r="A214" s="8">
        <v>210</v>
      </c>
      <c r="B214" s="25" t="s">
        <v>58</v>
      </c>
      <c r="C214" s="25" t="s">
        <v>185</v>
      </c>
      <c r="D214" s="48" t="s">
        <v>174</v>
      </c>
      <c r="E214" s="50" t="s">
        <v>65</v>
      </c>
      <c r="F214" s="48" t="s">
        <v>20</v>
      </c>
      <c r="G214" s="50" t="s">
        <v>188</v>
      </c>
      <c r="H214" s="29">
        <v>190</v>
      </c>
      <c r="I214" s="28">
        <v>3640</v>
      </c>
      <c r="J214" s="28">
        <f t="shared" si="13"/>
        <v>691600</v>
      </c>
      <c r="K214" s="28">
        <v>3639</v>
      </c>
      <c r="L214" s="28">
        <f t="shared" si="14"/>
        <v>691410</v>
      </c>
      <c r="M214" s="28" t="s">
        <v>62</v>
      </c>
    </row>
    <row r="215" spans="1:13" ht="25.5" x14ac:dyDescent="0.2">
      <c r="A215" s="8">
        <v>211</v>
      </c>
      <c r="B215" s="25" t="s">
        <v>58</v>
      </c>
      <c r="C215" s="42" t="s">
        <v>87</v>
      </c>
      <c r="D215" s="25" t="s">
        <v>22</v>
      </c>
      <c r="E215" s="26" t="s">
        <v>41</v>
      </c>
      <c r="F215" s="25" t="s">
        <v>191</v>
      </c>
      <c r="G215" s="25" t="s">
        <v>192</v>
      </c>
      <c r="H215" s="29">
        <v>170</v>
      </c>
      <c r="I215" s="28">
        <v>125000</v>
      </c>
      <c r="J215" s="28">
        <f t="shared" si="13"/>
        <v>21250000</v>
      </c>
      <c r="K215" s="28">
        <v>124000</v>
      </c>
      <c r="L215" s="28">
        <f t="shared" si="14"/>
        <v>21080000</v>
      </c>
      <c r="M215" s="25" t="s">
        <v>193</v>
      </c>
    </row>
    <row r="216" spans="1:13" ht="25.5" x14ac:dyDescent="0.2">
      <c r="A216" s="8">
        <v>212</v>
      </c>
      <c r="B216" s="25" t="s">
        <v>58</v>
      </c>
      <c r="C216" s="42" t="s">
        <v>87</v>
      </c>
      <c r="D216" s="25" t="s">
        <v>15</v>
      </c>
      <c r="E216" s="26" t="s">
        <v>41</v>
      </c>
      <c r="F216" s="25" t="s">
        <v>16</v>
      </c>
      <c r="G216" s="25" t="s">
        <v>192</v>
      </c>
      <c r="H216" s="29">
        <v>670</v>
      </c>
      <c r="I216" s="28">
        <v>94207</v>
      </c>
      <c r="J216" s="28">
        <f t="shared" si="13"/>
        <v>63118690</v>
      </c>
      <c r="K216" s="28">
        <v>80075.95</v>
      </c>
      <c r="L216" s="28">
        <f t="shared" si="14"/>
        <v>53650886.5</v>
      </c>
      <c r="M216" s="25" t="s">
        <v>193</v>
      </c>
    </row>
    <row r="217" spans="1:13" ht="25.5" x14ac:dyDescent="0.2">
      <c r="A217" s="8">
        <v>213</v>
      </c>
      <c r="B217" s="25" t="s">
        <v>58</v>
      </c>
      <c r="C217" s="42" t="s">
        <v>87</v>
      </c>
      <c r="D217" s="25" t="s">
        <v>15</v>
      </c>
      <c r="E217" s="26" t="s">
        <v>41</v>
      </c>
      <c r="F217" s="25" t="s">
        <v>16</v>
      </c>
      <c r="G217" s="25" t="s">
        <v>192</v>
      </c>
      <c r="H217" s="29">
        <v>600</v>
      </c>
      <c r="I217" s="28">
        <v>48000</v>
      </c>
      <c r="J217" s="28">
        <f t="shared" si="13"/>
        <v>28800000</v>
      </c>
      <c r="K217" s="28">
        <v>40790</v>
      </c>
      <c r="L217" s="28">
        <f t="shared" si="14"/>
        <v>24474000</v>
      </c>
      <c r="M217" s="25" t="s">
        <v>88</v>
      </c>
    </row>
    <row r="218" spans="1:13" ht="25.5" x14ac:dyDescent="0.2">
      <c r="A218" s="8">
        <v>214</v>
      </c>
      <c r="B218" s="25" t="s">
        <v>58</v>
      </c>
      <c r="C218" s="42" t="s">
        <v>87</v>
      </c>
      <c r="D218" s="25" t="s">
        <v>93</v>
      </c>
      <c r="E218" s="26" t="s">
        <v>94</v>
      </c>
      <c r="F218" s="25" t="s">
        <v>95</v>
      </c>
      <c r="G218" s="25" t="s">
        <v>79</v>
      </c>
      <c r="H218" s="29">
        <v>1168</v>
      </c>
      <c r="I218" s="28">
        <v>9400</v>
      </c>
      <c r="J218" s="28">
        <f t="shared" si="13"/>
        <v>10979200</v>
      </c>
      <c r="K218" s="28">
        <v>7990</v>
      </c>
      <c r="L218" s="28">
        <f t="shared" si="14"/>
        <v>9332320</v>
      </c>
      <c r="M218" s="25" t="s">
        <v>67</v>
      </c>
    </row>
    <row r="219" spans="1:13" ht="25.5" x14ac:dyDescent="0.2">
      <c r="A219" s="8">
        <v>215</v>
      </c>
      <c r="B219" s="25" t="s">
        <v>58</v>
      </c>
      <c r="C219" s="42" t="s">
        <v>87</v>
      </c>
      <c r="D219" s="25" t="s">
        <v>64</v>
      </c>
      <c r="E219" s="26" t="s">
        <v>65</v>
      </c>
      <c r="F219" s="25" t="s">
        <v>66</v>
      </c>
      <c r="G219" s="25" t="s">
        <v>79</v>
      </c>
      <c r="H219" s="29">
        <v>6890</v>
      </c>
      <c r="I219" s="28">
        <v>6400</v>
      </c>
      <c r="J219" s="28">
        <f t="shared" si="13"/>
        <v>44096000</v>
      </c>
      <c r="K219" s="28">
        <v>5440</v>
      </c>
      <c r="L219" s="28">
        <f t="shared" si="14"/>
        <v>37481600</v>
      </c>
      <c r="M219" s="25" t="s">
        <v>67</v>
      </c>
    </row>
    <row r="220" spans="1:13" ht="51" x14ac:dyDescent="0.2">
      <c r="A220" s="8">
        <v>216</v>
      </c>
      <c r="B220" s="25" t="s">
        <v>58</v>
      </c>
      <c r="C220" s="25" t="s">
        <v>194</v>
      </c>
      <c r="D220" s="25"/>
      <c r="E220" s="25" t="s">
        <v>195</v>
      </c>
      <c r="F220" s="25" t="s">
        <v>20</v>
      </c>
      <c r="G220" s="25" t="s">
        <v>17</v>
      </c>
      <c r="H220" s="45">
        <v>58</v>
      </c>
      <c r="I220" s="49">
        <v>45899</v>
      </c>
      <c r="J220" s="28">
        <f t="shared" si="13"/>
        <v>2662142</v>
      </c>
      <c r="K220" s="51">
        <v>45899</v>
      </c>
      <c r="L220" s="28">
        <f t="shared" si="14"/>
        <v>2662142</v>
      </c>
      <c r="M220" s="28" t="s">
        <v>62</v>
      </c>
    </row>
    <row r="221" spans="1:13" ht="51" x14ac:dyDescent="0.2">
      <c r="A221" s="8">
        <v>217</v>
      </c>
      <c r="B221" s="25" t="s">
        <v>58</v>
      </c>
      <c r="C221" s="25" t="s">
        <v>194</v>
      </c>
      <c r="D221" s="25" t="s">
        <v>19</v>
      </c>
      <c r="E221" s="25" t="s">
        <v>195</v>
      </c>
      <c r="F221" s="25" t="s">
        <v>20</v>
      </c>
      <c r="G221" s="25" t="s">
        <v>17</v>
      </c>
      <c r="H221" s="45">
        <v>93</v>
      </c>
      <c r="I221" s="49">
        <v>30900</v>
      </c>
      <c r="J221" s="28">
        <f t="shared" si="13"/>
        <v>2873700</v>
      </c>
      <c r="K221" s="51">
        <v>30900</v>
      </c>
      <c r="L221" s="28">
        <f t="shared" si="14"/>
        <v>2873700</v>
      </c>
      <c r="M221" s="25" t="s">
        <v>196</v>
      </c>
    </row>
    <row r="222" spans="1:13" ht="51" x14ac:dyDescent="0.2">
      <c r="A222" s="8">
        <v>218</v>
      </c>
      <c r="B222" s="25" t="s">
        <v>58</v>
      </c>
      <c r="C222" s="25" t="s">
        <v>194</v>
      </c>
      <c r="D222" s="25" t="s">
        <v>22</v>
      </c>
      <c r="E222" s="25" t="s">
        <v>195</v>
      </c>
      <c r="F222" s="25" t="s">
        <v>191</v>
      </c>
      <c r="G222" s="25" t="s">
        <v>17</v>
      </c>
      <c r="H222" s="45">
        <v>12</v>
      </c>
      <c r="I222" s="49">
        <v>61000</v>
      </c>
      <c r="J222" s="28">
        <f t="shared" ref="J222:J253" si="15">I222*H222</f>
        <v>732000</v>
      </c>
      <c r="K222" s="25">
        <v>61000</v>
      </c>
      <c r="L222" s="52">
        <f t="shared" si="14"/>
        <v>732000</v>
      </c>
      <c r="M222" s="25" t="s">
        <v>71</v>
      </c>
    </row>
    <row r="223" spans="1:13" ht="51" x14ac:dyDescent="0.2">
      <c r="A223" s="8">
        <v>219</v>
      </c>
      <c r="B223" s="25" t="s">
        <v>58</v>
      </c>
      <c r="C223" s="25" t="s">
        <v>194</v>
      </c>
      <c r="D223" s="25" t="s">
        <v>22</v>
      </c>
      <c r="E223" s="25" t="s">
        <v>195</v>
      </c>
      <c r="F223" s="25" t="s">
        <v>191</v>
      </c>
      <c r="G223" s="25" t="s">
        <v>17</v>
      </c>
      <c r="H223" s="45">
        <v>12</v>
      </c>
      <c r="I223" s="49">
        <v>40500</v>
      </c>
      <c r="J223" s="28">
        <f t="shared" si="15"/>
        <v>486000</v>
      </c>
      <c r="K223" s="51">
        <v>40000</v>
      </c>
      <c r="L223" s="28">
        <f t="shared" si="14"/>
        <v>480000</v>
      </c>
      <c r="M223" s="25" t="s">
        <v>71</v>
      </c>
    </row>
    <row r="224" spans="1:13" ht="38.25" x14ac:dyDescent="0.2">
      <c r="A224" s="8">
        <v>220</v>
      </c>
      <c r="B224" s="25" t="s">
        <v>58</v>
      </c>
      <c r="C224" s="25" t="s">
        <v>197</v>
      </c>
      <c r="D224" s="25" t="s">
        <v>75</v>
      </c>
      <c r="E224" s="26" t="s">
        <v>41</v>
      </c>
      <c r="F224" s="25" t="s">
        <v>198</v>
      </c>
      <c r="G224" s="25" t="s">
        <v>17</v>
      </c>
      <c r="H224" s="29">
        <v>150</v>
      </c>
      <c r="I224" s="28">
        <v>25000</v>
      </c>
      <c r="J224" s="28">
        <v>3750000</v>
      </c>
      <c r="K224" s="28">
        <v>21250</v>
      </c>
      <c r="L224" s="28">
        <v>3187500</v>
      </c>
      <c r="M224" s="25" t="s">
        <v>67</v>
      </c>
    </row>
    <row r="225" spans="1:13" ht="38.25" x14ac:dyDescent="0.2">
      <c r="A225" s="8">
        <v>221</v>
      </c>
      <c r="B225" s="25" t="s">
        <v>58</v>
      </c>
      <c r="C225" s="25" t="s">
        <v>197</v>
      </c>
      <c r="D225" s="25" t="s">
        <v>75</v>
      </c>
      <c r="E225" s="26" t="s">
        <v>41</v>
      </c>
      <c r="F225" s="25" t="s">
        <v>199</v>
      </c>
      <c r="G225" s="25" t="s">
        <v>17</v>
      </c>
      <c r="H225" s="29">
        <v>70</v>
      </c>
      <c r="I225" s="28">
        <v>40000</v>
      </c>
      <c r="J225" s="28">
        <f>I225*H225</f>
        <v>2800000</v>
      </c>
      <c r="K225" s="28">
        <v>39990</v>
      </c>
      <c r="L225" s="28">
        <f>K225*H225</f>
        <v>2799300</v>
      </c>
      <c r="M225" s="28" t="s">
        <v>62</v>
      </c>
    </row>
    <row r="226" spans="1:13" ht="25.5" x14ac:dyDescent="0.2">
      <c r="A226" s="8">
        <v>222</v>
      </c>
      <c r="B226" s="25" t="s">
        <v>58</v>
      </c>
      <c r="C226" s="25" t="s">
        <v>200</v>
      </c>
      <c r="D226" s="43" t="s">
        <v>112</v>
      </c>
      <c r="E226" s="26" t="s">
        <v>201</v>
      </c>
      <c r="F226" s="26" t="s">
        <v>202</v>
      </c>
      <c r="G226" s="25" t="s">
        <v>79</v>
      </c>
      <c r="H226" s="29">
        <v>38</v>
      </c>
      <c r="I226" s="28">
        <v>30000</v>
      </c>
      <c r="J226" s="28">
        <f>I226*H226</f>
        <v>1140000</v>
      </c>
      <c r="K226" s="28">
        <v>29999</v>
      </c>
      <c r="L226" s="28">
        <f>K226*H226</f>
        <v>1139962</v>
      </c>
      <c r="M226" s="28" t="s">
        <v>62</v>
      </c>
    </row>
    <row r="227" spans="1:13" ht="38.25" x14ac:dyDescent="0.2">
      <c r="A227" s="8">
        <v>223</v>
      </c>
      <c r="B227" s="25" t="s">
        <v>58</v>
      </c>
      <c r="C227" s="25" t="s">
        <v>200</v>
      </c>
      <c r="D227" s="43" t="s">
        <v>19</v>
      </c>
      <c r="E227" s="26" t="s">
        <v>146</v>
      </c>
      <c r="F227" s="26" t="s">
        <v>20</v>
      </c>
      <c r="G227" s="25" t="s">
        <v>79</v>
      </c>
      <c r="H227" s="29">
        <v>68</v>
      </c>
      <c r="I227" s="28">
        <v>40000</v>
      </c>
      <c r="J227" s="28">
        <f>I227*H227</f>
        <v>2720000</v>
      </c>
      <c r="K227" s="28">
        <v>39999</v>
      </c>
      <c r="L227" s="28">
        <f>K227*H227</f>
        <v>2719932</v>
      </c>
      <c r="M227" s="28" t="s">
        <v>62</v>
      </c>
    </row>
    <row r="228" spans="1:13" ht="25.5" x14ac:dyDescent="0.2">
      <c r="A228" s="8">
        <v>224</v>
      </c>
      <c r="B228" s="25" t="s">
        <v>58</v>
      </c>
      <c r="C228" s="26" t="s">
        <v>203</v>
      </c>
      <c r="D228" s="26" t="s">
        <v>75</v>
      </c>
      <c r="E228" s="26" t="s">
        <v>41</v>
      </c>
      <c r="F228" s="26" t="s">
        <v>90</v>
      </c>
      <c r="G228" s="26" t="s">
        <v>17</v>
      </c>
      <c r="H228" s="27">
        <v>6045</v>
      </c>
      <c r="I228" s="53">
        <v>73500</v>
      </c>
      <c r="J228" s="53">
        <v>408542400</v>
      </c>
      <c r="K228" s="53">
        <v>62475</v>
      </c>
      <c r="L228" s="53">
        <v>422980740</v>
      </c>
      <c r="M228" s="25" t="s">
        <v>67</v>
      </c>
    </row>
    <row r="229" spans="1:13" ht="25.5" x14ac:dyDescent="0.2">
      <c r="A229" s="8">
        <v>225</v>
      </c>
      <c r="B229" s="25" t="s">
        <v>58</v>
      </c>
      <c r="C229" s="26" t="s">
        <v>204</v>
      </c>
      <c r="D229" s="26" t="s">
        <v>15</v>
      </c>
      <c r="E229" s="26" t="s">
        <v>41</v>
      </c>
      <c r="F229" s="26" t="s">
        <v>16</v>
      </c>
      <c r="G229" s="26" t="s">
        <v>17</v>
      </c>
      <c r="H229" s="27">
        <v>3427</v>
      </c>
      <c r="I229" s="53">
        <v>145700</v>
      </c>
      <c r="J229" s="53">
        <v>462291530</v>
      </c>
      <c r="K229" s="53">
        <v>123845</v>
      </c>
      <c r="L229" s="53">
        <v>475346832.80000001</v>
      </c>
      <c r="M229" s="28" t="s">
        <v>62</v>
      </c>
    </row>
    <row r="230" spans="1:13" ht="25.5" x14ac:dyDescent="0.2">
      <c r="A230" s="8">
        <v>226</v>
      </c>
      <c r="B230" s="25" t="s">
        <v>58</v>
      </c>
      <c r="C230" s="26" t="s">
        <v>203</v>
      </c>
      <c r="D230" s="26" t="s">
        <v>22</v>
      </c>
      <c r="E230" s="26" t="s">
        <v>41</v>
      </c>
      <c r="F230" s="26" t="s">
        <v>191</v>
      </c>
      <c r="G230" s="26" t="s">
        <v>17</v>
      </c>
      <c r="H230" s="27">
        <v>186</v>
      </c>
      <c r="I230" s="53">
        <v>38000</v>
      </c>
      <c r="J230" s="53">
        <v>7068000</v>
      </c>
      <c r="K230" s="53">
        <v>38000</v>
      </c>
      <c r="L230" s="53">
        <v>7915951.6799999997</v>
      </c>
      <c r="M230" s="26" t="s">
        <v>205</v>
      </c>
    </row>
    <row r="231" spans="1:13" ht="25.5" x14ac:dyDescent="0.2">
      <c r="A231" s="8">
        <v>227</v>
      </c>
      <c r="B231" s="25" t="s">
        <v>58</v>
      </c>
      <c r="C231" s="26" t="s">
        <v>59</v>
      </c>
      <c r="D231" s="25" t="s">
        <v>29</v>
      </c>
      <c r="E231" s="26" t="s">
        <v>187</v>
      </c>
      <c r="F231" s="25" t="s">
        <v>143</v>
      </c>
      <c r="G231" s="26" t="s">
        <v>61</v>
      </c>
      <c r="H231" s="29">
        <v>50</v>
      </c>
      <c r="I231" s="28">
        <v>7200</v>
      </c>
      <c r="J231" s="28">
        <f t="shared" ref="J231:J274" si="16">I231*H231</f>
        <v>360000</v>
      </c>
      <c r="K231" s="28">
        <v>7195</v>
      </c>
      <c r="L231" s="28">
        <f t="shared" ref="L231:L274" si="17">K231*H231</f>
        <v>359750</v>
      </c>
      <c r="M231" s="28" t="s">
        <v>62</v>
      </c>
    </row>
    <row r="232" spans="1:13" ht="25.5" x14ac:dyDescent="0.2">
      <c r="A232" s="8">
        <v>228</v>
      </c>
      <c r="B232" s="25" t="s">
        <v>58</v>
      </c>
      <c r="C232" s="25" t="s">
        <v>206</v>
      </c>
      <c r="D232" s="25" t="s">
        <v>75</v>
      </c>
      <c r="E232" s="15" t="s">
        <v>41</v>
      </c>
      <c r="F232" s="15" t="s">
        <v>207</v>
      </c>
      <c r="G232" s="15" t="s">
        <v>17</v>
      </c>
      <c r="H232" s="29">
        <v>96</v>
      </c>
      <c r="I232" s="28">
        <v>57750</v>
      </c>
      <c r="J232" s="28">
        <f t="shared" si="16"/>
        <v>5544000</v>
      </c>
      <c r="K232" s="28">
        <v>49087.5</v>
      </c>
      <c r="L232" s="28">
        <f t="shared" si="17"/>
        <v>4712400</v>
      </c>
      <c r="M232" s="28" t="s">
        <v>62</v>
      </c>
    </row>
    <row r="233" spans="1:13" ht="25.5" x14ac:dyDescent="0.2">
      <c r="A233" s="8">
        <v>229</v>
      </c>
      <c r="B233" s="25" t="s">
        <v>58</v>
      </c>
      <c r="C233" s="25" t="s">
        <v>206</v>
      </c>
      <c r="D233" s="25" t="s">
        <v>75</v>
      </c>
      <c r="E233" s="15" t="s">
        <v>41</v>
      </c>
      <c r="F233" s="15" t="s">
        <v>208</v>
      </c>
      <c r="G233" s="15" t="s">
        <v>17</v>
      </c>
      <c r="H233" s="29">
        <v>197</v>
      </c>
      <c r="I233" s="17">
        <v>57750</v>
      </c>
      <c r="J233" s="28">
        <f t="shared" si="16"/>
        <v>11376750</v>
      </c>
      <c r="K233" s="55">
        <v>49087.5</v>
      </c>
      <c r="L233" s="28">
        <f t="shared" si="17"/>
        <v>9670237.5</v>
      </c>
      <c r="M233" s="28" t="s">
        <v>62</v>
      </c>
    </row>
    <row r="234" spans="1:13" ht="25.5" x14ac:dyDescent="0.2">
      <c r="A234" s="8">
        <v>230</v>
      </c>
      <c r="B234" s="25" t="s">
        <v>58</v>
      </c>
      <c r="C234" s="8" t="s">
        <v>206</v>
      </c>
      <c r="D234" s="8" t="s">
        <v>209</v>
      </c>
      <c r="E234" s="15" t="s">
        <v>41</v>
      </c>
      <c r="F234" s="15" t="s">
        <v>210</v>
      </c>
      <c r="G234" s="15" t="s">
        <v>17</v>
      </c>
      <c r="H234" s="56">
        <v>56</v>
      </c>
      <c r="I234" s="17">
        <v>90930</v>
      </c>
      <c r="J234" s="11">
        <f t="shared" si="16"/>
        <v>5092080</v>
      </c>
      <c r="K234" s="55">
        <v>81500</v>
      </c>
      <c r="L234" s="11">
        <f t="shared" si="17"/>
        <v>4564000</v>
      </c>
      <c r="M234" s="54" t="s">
        <v>211</v>
      </c>
    </row>
    <row r="235" spans="1:13" ht="38.25" x14ac:dyDescent="0.2">
      <c r="A235" s="8">
        <v>231</v>
      </c>
      <c r="B235" s="25" t="s">
        <v>58</v>
      </c>
      <c r="C235" s="25" t="s">
        <v>206</v>
      </c>
      <c r="D235" s="25" t="s">
        <v>15</v>
      </c>
      <c r="E235" s="8" t="s">
        <v>41</v>
      </c>
      <c r="F235" s="8" t="s">
        <v>212</v>
      </c>
      <c r="G235" s="8" t="s">
        <v>17</v>
      </c>
      <c r="H235" s="29">
        <v>197</v>
      </c>
      <c r="I235" s="57">
        <v>120000</v>
      </c>
      <c r="J235" s="28">
        <f t="shared" si="16"/>
        <v>23640000</v>
      </c>
      <c r="K235" s="55">
        <v>89573.6</v>
      </c>
      <c r="L235" s="28">
        <f t="shared" si="17"/>
        <v>17645999.200000003</v>
      </c>
      <c r="M235" s="28" t="s">
        <v>62</v>
      </c>
    </row>
    <row r="236" spans="1:13" ht="38.25" x14ac:dyDescent="0.2">
      <c r="A236" s="8">
        <v>232</v>
      </c>
      <c r="B236" s="25" t="s">
        <v>58</v>
      </c>
      <c r="C236" s="8" t="s">
        <v>206</v>
      </c>
      <c r="D236" s="8" t="s">
        <v>213</v>
      </c>
      <c r="E236" s="8" t="s">
        <v>41</v>
      </c>
      <c r="F236" s="8" t="s">
        <v>214</v>
      </c>
      <c r="G236" s="8" t="s">
        <v>17</v>
      </c>
      <c r="H236" s="56">
        <v>56</v>
      </c>
      <c r="I236" s="57">
        <v>120000</v>
      </c>
      <c r="J236" s="11">
        <f t="shared" si="16"/>
        <v>6720000</v>
      </c>
      <c r="K236" s="55">
        <v>101999.99999999999</v>
      </c>
      <c r="L236" s="11">
        <f t="shared" si="17"/>
        <v>5711999.9999999991</v>
      </c>
      <c r="M236" s="28" t="s">
        <v>62</v>
      </c>
    </row>
    <row r="237" spans="1:13" ht="38.25" x14ac:dyDescent="0.2">
      <c r="A237" s="8">
        <v>233</v>
      </c>
      <c r="B237" s="25" t="s">
        <v>58</v>
      </c>
      <c r="C237" s="25" t="s">
        <v>206</v>
      </c>
      <c r="D237" s="25" t="s">
        <v>64</v>
      </c>
      <c r="E237" s="8" t="s">
        <v>65</v>
      </c>
      <c r="F237" s="25" t="s">
        <v>215</v>
      </c>
      <c r="G237" s="8" t="s">
        <v>32</v>
      </c>
      <c r="H237" s="29">
        <v>100</v>
      </c>
      <c r="I237" s="57">
        <v>2940</v>
      </c>
      <c r="J237" s="28">
        <f t="shared" si="16"/>
        <v>294000</v>
      </c>
      <c r="K237" s="55">
        <v>1400</v>
      </c>
      <c r="L237" s="28">
        <f t="shared" si="17"/>
        <v>140000</v>
      </c>
      <c r="M237" s="54" t="s">
        <v>216</v>
      </c>
    </row>
    <row r="238" spans="1:13" ht="25.5" x14ac:dyDescent="0.2">
      <c r="A238" s="8">
        <v>234</v>
      </c>
      <c r="B238" s="25" t="s">
        <v>58</v>
      </c>
      <c r="C238" s="37" t="s">
        <v>98</v>
      </c>
      <c r="D238" s="25" t="s">
        <v>139</v>
      </c>
      <c r="E238" s="37" t="s">
        <v>157</v>
      </c>
      <c r="F238" s="37" t="s">
        <v>217</v>
      </c>
      <c r="G238" s="37" t="s">
        <v>61</v>
      </c>
      <c r="H238" s="29">
        <v>1200</v>
      </c>
      <c r="I238" s="28">
        <v>3120</v>
      </c>
      <c r="J238" s="28">
        <f t="shared" si="16"/>
        <v>3744000</v>
      </c>
      <c r="K238" s="28">
        <v>2651</v>
      </c>
      <c r="L238" s="28">
        <f t="shared" si="17"/>
        <v>3181200</v>
      </c>
      <c r="M238" s="25" t="s">
        <v>67</v>
      </c>
    </row>
    <row r="239" spans="1:13" ht="63.75" x14ac:dyDescent="0.2">
      <c r="A239" s="8">
        <v>235</v>
      </c>
      <c r="B239" s="25" t="s">
        <v>58</v>
      </c>
      <c r="C239" s="37" t="s">
        <v>98</v>
      </c>
      <c r="D239" s="25" t="s">
        <v>64</v>
      </c>
      <c r="E239" s="37" t="s">
        <v>80</v>
      </c>
      <c r="F239" s="37" t="s">
        <v>218</v>
      </c>
      <c r="G239" s="37" t="s">
        <v>61</v>
      </c>
      <c r="H239" s="29">
        <v>3720</v>
      </c>
      <c r="I239" s="28">
        <v>4500</v>
      </c>
      <c r="J239" s="28">
        <f t="shared" si="16"/>
        <v>16740000</v>
      </c>
      <c r="K239" s="28">
        <v>4499</v>
      </c>
      <c r="L239" s="28">
        <f t="shared" si="17"/>
        <v>16736280</v>
      </c>
      <c r="M239" s="25" t="s">
        <v>67</v>
      </c>
    </row>
    <row r="240" spans="1:13" ht="25.5" x14ac:dyDescent="0.2">
      <c r="A240" s="8">
        <v>236</v>
      </c>
      <c r="B240" s="25" t="s">
        <v>58</v>
      </c>
      <c r="C240" s="37" t="s">
        <v>98</v>
      </c>
      <c r="D240" s="25" t="s">
        <v>219</v>
      </c>
      <c r="E240" s="37" t="s">
        <v>220</v>
      </c>
      <c r="F240" s="37" t="s">
        <v>221</v>
      </c>
      <c r="G240" s="37" t="s">
        <v>50</v>
      </c>
      <c r="H240" s="29">
        <v>1498</v>
      </c>
      <c r="I240" s="28">
        <v>3638</v>
      </c>
      <c r="J240" s="28">
        <f t="shared" si="16"/>
        <v>5449724</v>
      </c>
      <c r="K240" s="28">
        <v>3092</v>
      </c>
      <c r="L240" s="28">
        <f t="shared" si="17"/>
        <v>4631816</v>
      </c>
      <c r="M240" s="25" t="str">
        <f>'[1]Приложение 4.3 (КПД4)'!$L$6</f>
        <v>ТОО "DALATEX"</v>
      </c>
    </row>
    <row r="241" spans="1:13" ht="25.5" x14ac:dyDescent="0.2">
      <c r="A241" s="8">
        <v>237</v>
      </c>
      <c r="B241" s="25" t="s">
        <v>58</v>
      </c>
      <c r="C241" s="37" t="s">
        <v>98</v>
      </c>
      <c r="D241" s="25" t="s">
        <v>219</v>
      </c>
      <c r="E241" s="37" t="s">
        <v>220</v>
      </c>
      <c r="F241" s="37" t="s">
        <v>222</v>
      </c>
      <c r="G241" s="37" t="s">
        <v>50</v>
      </c>
      <c r="H241" s="29">
        <v>6840</v>
      </c>
      <c r="I241" s="28">
        <v>1047</v>
      </c>
      <c r="J241" s="28">
        <f t="shared" si="16"/>
        <v>7161480</v>
      </c>
      <c r="K241" s="28">
        <v>889</v>
      </c>
      <c r="L241" s="28">
        <f t="shared" si="17"/>
        <v>6080760</v>
      </c>
      <c r="M241" s="25" t="str">
        <f>'[1]Приложение 4.3 (КПД4)'!$L$6</f>
        <v>ТОО "DALATEX"</v>
      </c>
    </row>
    <row r="242" spans="1:13" ht="63.75" x14ac:dyDescent="0.2">
      <c r="A242" s="8">
        <v>238</v>
      </c>
      <c r="B242" s="25" t="s">
        <v>58</v>
      </c>
      <c r="C242" s="25" t="s">
        <v>223</v>
      </c>
      <c r="D242" s="25" t="s">
        <v>15</v>
      </c>
      <c r="E242" s="26" t="s">
        <v>41</v>
      </c>
      <c r="F242" s="25" t="s">
        <v>16</v>
      </c>
      <c r="G242" s="25" t="s">
        <v>70</v>
      </c>
      <c r="H242" s="28">
        <v>55</v>
      </c>
      <c r="I242" s="11">
        <v>53000</v>
      </c>
      <c r="J242" s="11">
        <f t="shared" si="16"/>
        <v>2915000</v>
      </c>
      <c r="K242" s="28">
        <v>52990</v>
      </c>
      <c r="L242" s="28">
        <f t="shared" si="17"/>
        <v>2914450</v>
      </c>
      <c r="M242" s="28" t="s">
        <v>62</v>
      </c>
    </row>
    <row r="243" spans="1:13" ht="63.75" x14ac:dyDescent="0.2">
      <c r="A243" s="8">
        <v>239</v>
      </c>
      <c r="B243" s="25" t="s">
        <v>58</v>
      </c>
      <c r="C243" s="25" t="s">
        <v>223</v>
      </c>
      <c r="D243" s="25" t="s">
        <v>29</v>
      </c>
      <c r="E243" s="26" t="s">
        <v>187</v>
      </c>
      <c r="F243" s="25" t="s">
        <v>143</v>
      </c>
      <c r="G243" s="25" t="s">
        <v>224</v>
      </c>
      <c r="H243" s="28">
        <v>13</v>
      </c>
      <c r="I243" s="11">
        <v>5974</v>
      </c>
      <c r="J243" s="11">
        <f t="shared" si="16"/>
        <v>77662</v>
      </c>
      <c r="K243" s="28">
        <v>5970</v>
      </c>
      <c r="L243" s="28">
        <f t="shared" si="17"/>
        <v>77610</v>
      </c>
      <c r="M243" s="28" t="s">
        <v>62</v>
      </c>
    </row>
    <row r="244" spans="1:13" ht="63.75" x14ac:dyDescent="0.2">
      <c r="A244" s="8">
        <v>240</v>
      </c>
      <c r="B244" s="25" t="s">
        <v>58</v>
      </c>
      <c r="C244" s="25" t="s">
        <v>223</v>
      </c>
      <c r="D244" s="25" t="s">
        <v>29</v>
      </c>
      <c r="E244" s="26" t="s">
        <v>187</v>
      </c>
      <c r="F244" s="25" t="s">
        <v>143</v>
      </c>
      <c r="G244" s="25" t="s">
        <v>224</v>
      </c>
      <c r="H244" s="28">
        <v>22</v>
      </c>
      <c r="I244" s="11">
        <v>6174</v>
      </c>
      <c r="J244" s="11">
        <f t="shared" si="16"/>
        <v>135828</v>
      </c>
      <c r="K244" s="28">
        <v>6170</v>
      </c>
      <c r="L244" s="28">
        <f t="shared" si="17"/>
        <v>135740</v>
      </c>
      <c r="M244" s="28" t="s">
        <v>62</v>
      </c>
    </row>
    <row r="245" spans="1:13" ht="63.75" x14ac:dyDescent="0.2">
      <c r="A245" s="8">
        <v>241</v>
      </c>
      <c r="B245" s="25" t="s">
        <v>58</v>
      </c>
      <c r="C245" s="25" t="s">
        <v>223</v>
      </c>
      <c r="D245" s="25" t="s">
        <v>93</v>
      </c>
      <c r="E245" s="58" t="s">
        <v>94</v>
      </c>
      <c r="F245" s="25" t="s">
        <v>225</v>
      </c>
      <c r="G245" s="25" t="s">
        <v>224</v>
      </c>
      <c r="H245" s="28">
        <v>13</v>
      </c>
      <c r="I245" s="11">
        <v>15250</v>
      </c>
      <c r="J245" s="11">
        <f t="shared" si="16"/>
        <v>198250</v>
      </c>
      <c r="K245" s="28">
        <v>15245</v>
      </c>
      <c r="L245" s="28">
        <f t="shared" si="17"/>
        <v>198185</v>
      </c>
      <c r="M245" s="28" t="s">
        <v>62</v>
      </c>
    </row>
    <row r="246" spans="1:13" ht="63.75" x14ac:dyDescent="0.2">
      <c r="A246" s="8">
        <v>242</v>
      </c>
      <c r="B246" s="25" t="s">
        <v>58</v>
      </c>
      <c r="C246" s="25" t="s">
        <v>223</v>
      </c>
      <c r="D246" s="25" t="s">
        <v>93</v>
      </c>
      <c r="E246" s="58" t="s">
        <v>94</v>
      </c>
      <c r="F246" s="25" t="s">
        <v>225</v>
      </c>
      <c r="G246" s="25" t="s">
        <v>224</v>
      </c>
      <c r="H246" s="28">
        <v>22</v>
      </c>
      <c r="I246" s="11">
        <v>15750</v>
      </c>
      <c r="J246" s="11">
        <f t="shared" si="16"/>
        <v>346500</v>
      </c>
      <c r="K246" s="28">
        <v>15745</v>
      </c>
      <c r="L246" s="28">
        <f t="shared" si="17"/>
        <v>346390</v>
      </c>
      <c r="M246" s="28" t="s">
        <v>62</v>
      </c>
    </row>
    <row r="247" spans="1:13" ht="63.75" x14ac:dyDescent="0.2">
      <c r="A247" s="8">
        <v>243</v>
      </c>
      <c r="B247" s="25" t="s">
        <v>58</v>
      </c>
      <c r="C247" s="25" t="s">
        <v>223</v>
      </c>
      <c r="D247" s="25" t="s">
        <v>139</v>
      </c>
      <c r="E247" s="26" t="s">
        <v>81</v>
      </c>
      <c r="F247" s="25" t="s">
        <v>141</v>
      </c>
      <c r="G247" s="25" t="s">
        <v>224</v>
      </c>
      <c r="H247" s="28">
        <v>26</v>
      </c>
      <c r="I247" s="28">
        <v>5355</v>
      </c>
      <c r="J247" s="28">
        <f t="shared" si="16"/>
        <v>139230</v>
      </c>
      <c r="K247" s="28">
        <v>5350</v>
      </c>
      <c r="L247" s="28">
        <f t="shared" si="17"/>
        <v>139100</v>
      </c>
      <c r="M247" s="28" t="s">
        <v>62</v>
      </c>
    </row>
    <row r="248" spans="1:13" ht="63.75" x14ac:dyDescent="0.2">
      <c r="A248" s="8">
        <v>244</v>
      </c>
      <c r="B248" s="25" t="s">
        <v>58</v>
      </c>
      <c r="C248" s="25" t="s">
        <v>223</v>
      </c>
      <c r="D248" s="25" t="s">
        <v>139</v>
      </c>
      <c r="E248" s="26" t="s">
        <v>81</v>
      </c>
      <c r="F248" s="25" t="s">
        <v>141</v>
      </c>
      <c r="G248" s="25" t="s">
        <v>224</v>
      </c>
      <c r="H248" s="28">
        <v>44</v>
      </c>
      <c r="I248" s="28">
        <v>5688</v>
      </c>
      <c r="J248" s="28">
        <f t="shared" si="16"/>
        <v>250272</v>
      </c>
      <c r="K248" s="28">
        <v>5685</v>
      </c>
      <c r="L248" s="28">
        <f t="shared" si="17"/>
        <v>250140</v>
      </c>
      <c r="M248" s="28" t="s">
        <v>62</v>
      </c>
    </row>
    <row r="249" spans="1:13" ht="63.75" x14ac:dyDescent="0.2">
      <c r="A249" s="8">
        <v>245</v>
      </c>
      <c r="B249" s="25" t="s">
        <v>58</v>
      </c>
      <c r="C249" s="25" t="s">
        <v>223</v>
      </c>
      <c r="D249" s="25" t="s">
        <v>139</v>
      </c>
      <c r="E249" s="26" t="s">
        <v>81</v>
      </c>
      <c r="F249" s="25" t="s">
        <v>141</v>
      </c>
      <c r="G249" s="25" t="s">
        <v>224</v>
      </c>
      <c r="H249" s="28">
        <v>40</v>
      </c>
      <c r="I249" s="28">
        <v>5021</v>
      </c>
      <c r="J249" s="28">
        <f t="shared" si="16"/>
        <v>200840</v>
      </c>
      <c r="K249" s="28">
        <v>5020</v>
      </c>
      <c r="L249" s="28">
        <f t="shared" si="17"/>
        <v>200800</v>
      </c>
      <c r="M249" s="28" t="s">
        <v>62</v>
      </c>
    </row>
    <row r="250" spans="1:13" ht="102" x14ac:dyDescent="0.2">
      <c r="A250" s="8">
        <v>246</v>
      </c>
      <c r="B250" s="25" t="s">
        <v>58</v>
      </c>
      <c r="C250" s="25" t="s">
        <v>223</v>
      </c>
      <c r="D250" s="25" t="s">
        <v>19</v>
      </c>
      <c r="E250" s="26" t="s">
        <v>137</v>
      </c>
      <c r="F250" s="25" t="s">
        <v>226</v>
      </c>
      <c r="G250" s="25" t="s">
        <v>70</v>
      </c>
      <c r="H250" s="28">
        <v>49</v>
      </c>
      <c r="I250" s="28">
        <v>53000</v>
      </c>
      <c r="J250" s="28">
        <f t="shared" si="16"/>
        <v>2597000</v>
      </c>
      <c r="K250" s="28">
        <v>53000</v>
      </c>
      <c r="L250" s="28">
        <f t="shared" si="17"/>
        <v>2597000</v>
      </c>
      <c r="M250" s="25" t="s">
        <v>227</v>
      </c>
    </row>
    <row r="251" spans="1:13" ht="63.75" x14ac:dyDescent="0.2">
      <c r="A251" s="8">
        <v>247</v>
      </c>
      <c r="B251" s="30" t="s">
        <v>58</v>
      </c>
      <c r="C251" s="25" t="s">
        <v>144</v>
      </c>
      <c r="D251" s="25" t="s">
        <v>139</v>
      </c>
      <c r="E251" s="46" t="s">
        <v>81</v>
      </c>
      <c r="F251" s="46" t="s">
        <v>228</v>
      </c>
      <c r="G251" s="46" t="s">
        <v>32</v>
      </c>
      <c r="H251" s="28">
        <v>432</v>
      </c>
      <c r="I251" s="46">
        <v>4500</v>
      </c>
      <c r="J251" s="28">
        <f t="shared" si="16"/>
        <v>1944000</v>
      </c>
      <c r="K251" s="28">
        <v>3825</v>
      </c>
      <c r="L251" s="28">
        <f t="shared" si="17"/>
        <v>1652400</v>
      </c>
      <c r="M251" s="26" t="s">
        <v>229</v>
      </c>
    </row>
    <row r="252" spans="1:13" ht="38.25" x14ac:dyDescent="0.2">
      <c r="A252" s="8">
        <v>248</v>
      </c>
      <c r="B252" s="30" t="s">
        <v>58</v>
      </c>
      <c r="C252" s="25" t="s">
        <v>144</v>
      </c>
      <c r="D252" s="25" t="s">
        <v>230</v>
      </c>
      <c r="E252" s="8" t="s">
        <v>48</v>
      </c>
      <c r="F252" s="25" t="s">
        <v>231</v>
      </c>
      <c r="G252" s="59" t="s">
        <v>50</v>
      </c>
      <c r="H252" s="60">
        <v>68</v>
      </c>
      <c r="I252" s="60">
        <v>2349</v>
      </c>
      <c r="J252" s="60">
        <f t="shared" si="16"/>
        <v>159732</v>
      </c>
      <c r="K252" s="60">
        <v>2200</v>
      </c>
      <c r="L252" s="61">
        <f t="shared" si="17"/>
        <v>149600</v>
      </c>
      <c r="M252" s="25" t="s">
        <v>232</v>
      </c>
    </row>
    <row r="253" spans="1:13" ht="89.25" x14ac:dyDescent="0.2">
      <c r="A253" s="8">
        <v>249</v>
      </c>
      <c r="B253" s="30" t="s">
        <v>58</v>
      </c>
      <c r="C253" s="25" t="s">
        <v>144</v>
      </c>
      <c r="D253" s="62" t="s">
        <v>174</v>
      </c>
      <c r="E253" s="8" t="s">
        <v>65</v>
      </c>
      <c r="F253" s="58" t="s">
        <v>233</v>
      </c>
      <c r="G253" s="59" t="s">
        <v>234</v>
      </c>
      <c r="H253" s="60">
        <v>40</v>
      </c>
      <c r="I253" s="60">
        <v>1300</v>
      </c>
      <c r="J253" s="60">
        <f t="shared" si="16"/>
        <v>52000</v>
      </c>
      <c r="K253" s="60">
        <v>1300</v>
      </c>
      <c r="L253" s="60">
        <f t="shared" si="17"/>
        <v>52000</v>
      </c>
      <c r="M253" s="25" t="s">
        <v>235</v>
      </c>
    </row>
    <row r="254" spans="1:13" ht="38.25" x14ac:dyDescent="0.2">
      <c r="A254" s="8">
        <v>250</v>
      </c>
      <c r="B254" s="30" t="s">
        <v>58</v>
      </c>
      <c r="C254" s="37" t="s">
        <v>98</v>
      </c>
      <c r="D254" s="47" t="s">
        <v>22</v>
      </c>
      <c r="E254" s="46" t="s">
        <v>23</v>
      </c>
      <c r="F254" s="37" t="s">
        <v>236</v>
      </c>
      <c r="G254" s="38" t="s">
        <v>61</v>
      </c>
      <c r="H254" s="60">
        <v>6</v>
      </c>
      <c r="I254" s="60">
        <v>38584</v>
      </c>
      <c r="J254" s="60">
        <f t="shared" si="16"/>
        <v>231504</v>
      </c>
      <c r="K254" s="60">
        <v>38583</v>
      </c>
      <c r="L254" s="60">
        <f t="shared" si="17"/>
        <v>231498</v>
      </c>
      <c r="M254" s="25" t="s">
        <v>193</v>
      </c>
    </row>
    <row r="255" spans="1:13" ht="51" x14ac:dyDescent="0.2">
      <c r="A255" s="8">
        <v>251</v>
      </c>
      <c r="B255" s="30" t="s">
        <v>58</v>
      </c>
      <c r="C255" s="63" t="s">
        <v>98</v>
      </c>
      <c r="D255" s="64" t="s">
        <v>22</v>
      </c>
      <c r="E255" s="65" t="s">
        <v>23</v>
      </c>
      <c r="F255" s="66" t="s">
        <v>237</v>
      </c>
      <c r="G255" s="67" t="s">
        <v>61</v>
      </c>
      <c r="H255" s="68">
        <v>9</v>
      </c>
      <c r="I255" s="68">
        <v>33072</v>
      </c>
      <c r="J255" s="68">
        <f t="shared" si="16"/>
        <v>297648</v>
      </c>
      <c r="K255" s="68">
        <v>33071</v>
      </c>
      <c r="L255" s="68">
        <f t="shared" si="17"/>
        <v>297639</v>
      </c>
      <c r="M255" s="30" t="s">
        <v>193</v>
      </c>
    </row>
    <row r="256" spans="1:13" ht="38.25" x14ac:dyDescent="0.2">
      <c r="A256" s="8">
        <v>469</v>
      </c>
      <c r="B256" s="69" t="s">
        <v>238</v>
      </c>
      <c r="C256" s="69" t="s">
        <v>239</v>
      </c>
      <c r="D256" s="13"/>
      <c r="E256" s="69" t="s">
        <v>60</v>
      </c>
      <c r="F256" s="69" t="s">
        <v>20</v>
      </c>
      <c r="G256" s="69" t="s">
        <v>17</v>
      </c>
      <c r="H256" s="70">
        <v>300</v>
      </c>
      <c r="I256" s="71">
        <v>19056.77</v>
      </c>
      <c r="J256" s="70">
        <f t="shared" si="16"/>
        <v>5717031</v>
      </c>
      <c r="K256" s="70">
        <v>16950</v>
      </c>
      <c r="L256" s="70">
        <f t="shared" si="17"/>
        <v>5085000</v>
      </c>
      <c r="M256" s="8" t="s">
        <v>205</v>
      </c>
    </row>
    <row r="257" spans="1:13" ht="102" x14ac:dyDescent="0.2">
      <c r="A257" s="8">
        <v>470</v>
      </c>
      <c r="B257" s="72" t="s">
        <v>240</v>
      </c>
      <c r="C257" s="72" t="s">
        <v>241</v>
      </c>
      <c r="D257" s="72" t="s">
        <v>22</v>
      </c>
      <c r="E257" s="73" t="s">
        <v>41</v>
      </c>
      <c r="F257" s="74" t="s">
        <v>242</v>
      </c>
      <c r="G257" s="72" t="s">
        <v>17</v>
      </c>
      <c r="H257" s="75">
        <v>180</v>
      </c>
      <c r="I257" s="75">
        <v>25138.05</v>
      </c>
      <c r="J257" s="75">
        <f t="shared" si="16"/>
        <v>4524849</v>
      </c>
      <c r="K257" s="75">
        <v>25138.05</v>
      </c>
      <c r="L257" s="75">
        <f t="shared" si="17"/>
        <v>4524849</v>
      </c>
      <c r="M257" s="72" t="s">
        <v>243</v>
      </c>
    </row>
    <row r="258" spans="1:13" ht="63.75" x14ac:dyDescent="0.2">
      <c r="A258" s="8">
        <v>471</v>
      </c>
      <c r="B258" s="72" t="s">
        <v>240</v>
      </c>
      <c r="C258" s="72" t="s">
        <v>241</v>
      </c>
      <c r="D258" s="72" t="s">
        <v>244</v>
      </c>
      <c r="E258" s="73" t="s">
        <v>41</v>
      </c>
      <c r="F258" s="74" t="s">
        <v>245</v>
      </c>
      <c r="G258" s="72" t="s">
        <v>17</v>
      </c>
      <c r="H258" s="75">
        <v>1</v>
      </c>
      <c r="I258" s="75">
        <v>30166.67</v>
      </c>
      <c r="J258" s="75">
        <f t="shared" si="16"/>
        <v>30166.67</v>
      </c>
      <c r="K258" s="75">
        <v>30166.67</v>
      </c>
      <c r="L258" s="75">
        <f t="shared" si="17"/>
        <v>30166.67</v>
      </c>
      <c r="M258" s="72" t="s">
        <v>243</v>
      </c>
    </row>
    <row r="259" spans="1:13" ht="63.75" x14ac:dyDescent="0.2">
      <c r="A259" s="8">
        <v>472</v>
      </c>
      <c r="B259" s="72" t="s">
        <v>240</v>
      </c>
      <c r="C259" s="72" t="s">
        <v>241</v>
      </c>
      <c r="D259" s="72" t="s">
        <v>19</v>
      </c>
      <c r="E259" s="73" t="s">
        <v>41</v>
      </c>
      <c r="F259" s="74" t="s">
        <v>246</v>
      </c>
      <c r="G259" s="72" t="s">
        <v>17</v>
      </c>
      <c r="H259" s="75">
        <v>700</v>
      </c>
      <c r="I259" s="75">
        <v>17500</v>
      </c>
      <c r="J259" s="75">
        <f t="shared" si="16"/>
        <v>12250000</v>
      </c>
      <c r="K259" s="75">
        <v>17500</v>
      </c>
      <c r="L259" s="75">
        <f t="shared" si="17"/>
        <v>12250000</v>
      </c>
      <c r="M259" s="72" t="s">
        <v>243</v>
      </c>
    </row>
    <row r="260" spans="1:13" ht="102" x14ac:dyDescent="0.2">
      <c r="A260" s="8">
        <v>473</v>
      </c>
      <c r="B260" s="72" t="s">
        <v>240</v>
      </c>
      <c r="C260" s="72" t="s">
        <v>241</v>
      </c>
      <c r="D260" s="72" t="s">
        <v>19</v>
      </c>
      <c r="E260" s="73" t="s">
        <v>41</v>
      </c>
      <c r="F260" s="74" t="s">
        <v>247</v>
      </c>
      <c r="G260" s="72" t="s">
        <v>17</v>
      </c>
      <c r="H260" s="75">
        <v>54</v>
      </c>
      <c r="I260" s="75">
        <v>21400</v>
      </c>
      <c r="J260" s="75">
        <f t="shared" si="16"/>
        <v>1155600</v>
      </c>
      <c r="K260" s="75">
        <v>21400</v>
      </c>
      <c r="L260" s="75">
        <f t="shared" si="17"/>
        <v>1155600</v>
      </c>
      <c r="M260" s="72" t="s">
        <v>243</v>
      </c>
    </row>
    <row r="261" spans="1:13" ht="102" x14ac:dyDescent="0.2">
      <c r="A261" s="8">
        <v>474</v>
      </c>
      <c r="B261" s="72" t="s">
        <v>240</v>
      </c>
      <c r="C261" s="72" t="s">
        <v>241</v>
      </c>
      <c r="D261" s="72" t="s">
        <v>19</v>
      </c>
      <c r="E261" s="73" t="s">
        <v>41</v>
      </c>
      <c r="F261" s="74" t="s">
        <v>248</v>
      </c>
      <c r="G261" s="72" t="s">
        <v>17</v>
      </c>
      <c r="H261" s="75">
        <v>80</v>
      </c>
      <c r="I261" s="75">
        <v>22312.5</v>
      </c>
      <c r="J261" s="75">
        <f t="shared" si="16"/>
        <v>1785000</v>
      </c>
      <c r="K261" s="75">
        <v>22312.5</v>
      </c>
      <c r="L261" s="75">
        <f t="shared" si="17"/>
        <v>1785000</v>
      </c>
      <c r="M261" s="72" t="s">
        <v>243</v>
      </c>
    </row>
    <row r="262" spans="1:13" ht="127.5" x14ac:dyDescent="0.2">
      <c r="A262" s="8">
        <v>475</v>
      </c>
      <c r="B262" s="72" t="s">
        <v>240</v>
      </c>
      <c r="C262" s="72" t="s">
        <v>241</v>
      </c>
      <c r="D262" s="72" t="s">
        <v>99</v>
      </c>
      <c r="E262" s="73" t="s">
        <v>41</v>
      </c>
      <c r="F262" s="74" t="s">
        <v>249</v>
      </c>
      <c r="G262" s="72" t="s">
        <v>17</v>
      </c>
      <c r="H262" s="75">
        <v>5</v>
      </c>
      <c r="I262" s="75">
        <v>29983.34</v>
      </c>
      <c r="J262" s="75">
        <f t="shared" si="16"/>
        <v>149916.70000000001</v>
      </c>
      <c r="K262" s="75">
        <v>29983.34</v>
      </c>
      <c r="L262" s="75">
        <f t="shared" si="17"/>
        <v>149916.70000000001</v>
      </c>
      <c r="M262" s="72" t="s">
        <v>243</v>
      </c>
    </row>
    <row r="263" spans="1:13" ht="114.75" x14ac:dyDescent="0.2">
      <c r="A263" s="8">
        <v>476</v>
      </c>
      <c r="B263" s="72" t="s">
        <v>240</v>
      </c>
      <c r="C263" s="72" t="s">
        <v>241</v>
      </c>
      <c r="D263" s="72" t="s">
        <v>15</v>
      </c>
      <c r="E263" s="73" t="s">
        <v>41</v>
      </c>
      <c r="F263" s="74" t="s">
        <v>250</v>
      </c>
      <c r="G263" s="72" t="s">
        <v>17</v>
      </c>
      <c r="H263" s="75">
        <v>150</v>
      </c>
      <c r="I263" s="75">
        <v>32553.15</v>
      </c>
      <c r="J263" s="75">
        <f t="shared" si="16"/>
        <v>4882972.5</v>
      </c>
      <c r="K263" s="75">
        <v>32553.15</v>
      </c>
      <c r="L263" s="75">
        <f t="shared" si="17"/>
        <v>4882972.5</v>
      </c>
      <c r="M263" s="72" t="s">
        <v>243</v>
      </c>
    </row>
    <row r="264" spans="1:13" ht="127.5" x14ac:dyDescent="0.2">
      <c r="A264" s="8">
        <v>477</v>
      </c>
      <c r="B264" s="72" t="s">
        <v>240</v>
      </c>
      <c r="C264" s="72" t="s">
        <v>241</v>
      </c>
      <c r="D264" s="72" t="s">
        <v>15</v>
      </c>
      <c r="E264" s="73" t="s">
        <v>41</v>
      </c>
      <c r="F264" s="74" t="s">
        <v>251</v>
      </c>
      <c r="G264" s="72" t="s">
        <v>17</v>
      </c>
      <c r="H264" s="75">
        <v>80</v>
      </c>
      <c r="I264" s="75">
        <v>29600</v>
      </c>
      <c r="J264" s="75">
        <f t="shared" si="16"/>
        <v>2368000</v>
      </c>
      <c r="K264" s="75">
        <v>29600</v>
      </c>
      <c r="L264" s="75">
        <f t="shared" si="17"/>
        <v>2368000</v>
      </c>
      <c r="M264" s="72" t="s">
        <v>243</v>
      </c>
    </row>
    <row r="265" spans="1:13" ht="114.75" x14ac:dyDescent="0.2">
      <c r="A265" s="8">
        <v>478</v>
      </c>
      <c r="B265" s="72" t="s">
        <v>240</v>
      </c>
      <c r="C265" s="72" t="s">
        <v>241</v>
      </c>
      <c r="D265" s="72" t="s">
        <v>112</v>
      </c>
      <c r="E265" s="73" t="s">
        <v>252</v>
      </c>
      <c r="F265" s="74" t="s">
        <v>253</v>
      </c>
      <c r="G265" s="72" t="s">
        <v>32</v>
      </c>
      <c r="H265" s="75">
        <v>150</v>
      </c>
      <c r="I265" s="75">
        <v>18300</v>
      </c>
      <c r="J265" s="75">
        <f t="shared" si="16"/>
        <v>2745000</v>
      </c>
      <c r="K265" s="75">
        <v>18300</v>
      </c>
      <c r="L265" s="75">
        <f t="shared" si="17"/>
        <v>2745000</v>
      </c>
      <c r="M265" s="72" t="s">
        <v>243</v>
      </c>
    </row>
    <row r="266" spans="1:13" ht="89.25" x14ac:dyDescent="0.2">
      <c r="A266" s="8">
        <v>479</v>
      </c>
      <c r="B266" s="72" t="s">
        <v>240</v>
      </c>
      <c r="C266" s="72" t="s">
        <v>241</v>
      </c>
      <c r="D266" s="72" t="s">
        <v>145</v>
      </c>
      <c r="E266" s="73" t="s">
        <v>41</v>
      </c>
      <c r="F266" s="74" t="s">
        <v>254</v>
      </c>
      <c r="G266" s="72" t="s">
        <v>32</v>
      </c>
      <c r="H266" s="75">
        <v>50</v>
      </c>
      <c r="I266" s="75">
        <v>22312.5</v>
      </c>
      <c r="J266" s="75">
        <f t="shared" si="16"/>
        <v>1115625</v>
      </c>
      <c r="K266" s="75">
        <v>22312.5</v>
      </c>
      <c r="L266" s="75">
        <f t="shared" si="17"/>
        <v>1115625</v>
      </c>
      <c r="M266" s="72" t="s">
        <v>243</v>
      </c>
    </row>
    <row r="267" spans="1:13" ht="63.75" x14ac:dyDescent="0.2">
      <c r="A267" s="8">
        <v>480</v>
      </c>
      <c r="B267" s="72" t="s">
        <v>240</v>
      </c>
      <c r="C267" s="72" t="s">
        <v>241</v>
      </c>
      <c r="D267" s="72" t="s">
        <v>145</v>
      </c>
      <c r="E267" s="73" t="s">
        <v>41</v>
      </c>
      <c r="F267" s="74" t="s">
        <v>255</v>
      </c>
      <c r="G267" s="72" t="s">
        <v>17</v>
      </c>
      <c r="H267" s="75">
        <v>150</v>
      </c>
      <c r="I267" s="75">
        <v>17500</v>
      </c>
      <c r="J267" s="75">
        <f t="shared" si="16"/>
        <v>2625000</v>
      </c>
      <c r="K267" s="75">
        <v>17500</v>
      </c>
      <c r="L267" s="75">
        <f t="shared" si="17"/>
        <v>2625000</v>
      </c>
      <c r="M267" s="72" t="s">
        <v>243</v>
      </c>
    </row>
    <row r="268" spans="1:13" ht="25.5" x14ac:dyDescent="0.2">
      <c r="A268" s="8">
        <v>481</v>
      </c>
      <c r="B268" s="72" t="s">
        <v>240</v>
      </c>
      <c r="C268" s="72" t="s">
        <v>241</v>
      </c>
      <c r="D268" s="72" t="s">
        <v>29</v>
      </c>
      <c r="E268" s="73" t="s">
        <v>187</v>
      </c>
      <c r="F268" s="74" t="s">
        <v>256</v>
      </c>
      <c r="G268" s="72" t="s">
        <v>32</v>
      </c>
      <c r="H268" s="75">
        <v>96</v>
      </c>
      <c r="I268" s="75">
        <v>2305.06</v>
      </c>
      <c r="J268" s="75">
        <f t="shared" si="16"/>
        <v>221285.76000000001</v>
      </c>
      <c r="K268" s="75">
        <v>2305.06</v>
      </c>
      <c r="L268" s="75">
        <f t="shared" si="17"/>
        <v>221285.76000000001</v>
      </c>
      <c r="M268" s="72" t="s">
        <v>243</v>
      </c>
    </row>
    <row r="269" spans="1:13" ht="89.25" x14ac:dyDescent="0.2">
      <c r="A269" s="8">
        <v>482</v>
      </c>
      <c r="B269" s="72" t="s">
        <v>240</v>
      </c>
      <c r="C269" s="72" t="s">
        <v>241</v>
      </c>
      <c r="D269" s="72" t="s">
        <v>93</v>
      </c>
      <c r="E269" s="73" t="s">
        <v>94</v>
      </c>
      <c r="F269" s="74" t="s">
        <v>257</v>
      </c>
      <c r="G269" s="72" t="s">
        <v>32</v>
      </c>
      <c r="H269" s="75">
        <v>50</v>
      </c>
      <c r="I269" s="75">
        <v>8925</v>
      </c>
      <c r="J269" s="75">
        <f t="shared" si="16"/>
        <v>446250</v>
      </c>
      <c r="K269" s="75">
        <v>8925</v>
      </c>
      <c r="L269" s="75">
        <f t="shared" si="17"/>
        <v>446250</v>
      </c>
      <c r="M269" s="72" t="s">
        <v>243</v>
      </c>
    </row>
    <row r="270" spans="1:13" ht="76.5" x14ac:dyDescent="0.2">
      <c r="A270" s="8">
        <v>483</v>
      </c>
      <c r="B270" s="72" t="s">
        <v>240</v>
      </c>
      <c r="C270" s="72" t="s">
        <v>241</v>
      </c>
      <c r="D270" s="72" t="s">
        <v>230</v>
      </c>
      <c r="E270" s="73" t="s">
        <v>48</v>
      </c>
      <c r="F270" s="74" t="s">
        <v>258</v>
      </c>
      <c r="G270" s="72" t="s">
        <v>50</v>
      </c>
      <c r="H270" s="75">
        <v>30</v>
      </c>
      <c r="I270" s="75">
        <v>2730</v>
      </c>
      <c r="J270" s="75">
        <f t="shared" si="16"/>
        <v>81900</v>
      </c>
      <c r="K270" s="75">
        <v>2730</v>
      </c>
      <c r="L270" s="75">
        <f t="shared" si="17"/>
        <v>81900</v>
      </c>
      <c r="M270" s="72" t="s">
        <v>243</v>
      </c>
    </row>
    <row r="271" spans="1:13" ht="102" x14ac:dyDescent="0.2">
      <c r="A271" s="8">
        <v>484</v>
      </c>
      <c r="B271" s="72" t="s">
        <v>240</v>
      </c>
      <c r="C271" s="72" t="s">
        <v>241</v>
      </c>
      <c r="D271" s="72" t="s">
        <v>230</v>
      </c>
      <c r="E271" s="73" t="s">
        <v>48</v>
      </c>
      <c r="F271" s="74" t="s">
        <v>259</v>
      </c>
      <c r="G271" s="72" t="s">
        <v>50</v>
      </c>
      <c r="H271" s="75">
        <v>70</v>
      </c>
      <c r="I271" s="75">
        <v>2217.27</v>
      </c>
      <c r="J271" s="75">
        <f t="shared" si="16"/>
        <v>155208.9</v>
      </c>
      <c r="K271" s="75">
        <v>2217.27</v>
      </c>
      <c r="L271" s="75">
        <f t="shared" si="17"/>
        <v>155208.9</v>
      </c>
      <c r="M271" s="72" t="s">
        <v>243</v>
      </c>
    </row>
    <row r="272" spans="1:13" ht="102" x14ac:dyDescent="0.2">
      <c r="A272" s="8">
        <v>485</v>
      </c>
      <c r="B272" s="72" t="s">
        <v>240</v>
      </c>
      <c r="C272" s="72" t="s">
        <v>241</v>
      </c>
      <c r="D272" s="72" t="s">
        <v>230</v>
      </c>
      <c r="E272" s="73" t="s">
        <v>48</v>
      </c>
      <c r="F272" s="74" t="s">
        <v>260</v>
      </c>
      <c r="G272" s="72" t="s">
        <v>50</v>
      </c>
      <c r="H272" s="75">
        <v>12000</v>
      </c>
      <c r="I272" s="75">
        <v>716.67</v>
      </c>
      <c r="J272" s="75">
        <f t="shared" si="16"/>
        <v>8600040</v>
      </c>
      <c r="K272" s="75">
        <v>716.67</v>
      </c>
      <c r="L272" s="75">
        <f t="shared" si="17"/>
        <v>8600040</v>
      </c>
      <c r="M272" s="72" t="s">
        <v>243</v>
      </c>
    </row>
    <row r="273" spans="1:13" ht="63.75" x14ac:dyDescent="0.2">
      <c r="A273" s="8">
        <v>486</v>
      </c>
      <c r="B273" s="72" t="s">
        <v>240</v>
      </c>
      <c r="C273" s="72" t="s">
        <v>241</v>
      </c>
      <c r="D273" s="72" t="s">
        <v>64</v>
      </c>
      <c r="E273" s="73" t="s">
        <v>65</v>
      </c>
      <c r="F273" s="74" t="s">
        <v>261</v>
      </c>
      <c r="G273" s="72" t="s">
        <v>32</v>
      </c>
      <c r="H273" s="75">
        <v>1500</v>
      </c>
      <c r="I273" s="75">
        <v>3513.3</v>
      </c>
      <c r="J273" s="75">
        <f t="shared" si="16"/>
        <v>5269950</v>
      </c>
      <c r="K273" s="75">
        <v>3513.3</v>
      </c>
      <c r="L273" s="75">
        <f t="shared" si="17"/>
        <v>5269950</v>
      </c>
      <c r="M273" s="72" t="s">
        <v>243</v>
      </c>
    </row>
    <row r="274" spans="1:13" ht="306" x14ac:dyDescent="0.2">
      <c r="A274" s="8">
        <v>487</v>
      </c>
      <c r="B274" s="72" t="s">
        <v>240</v>
      </c>
      <c r="C274" s="72" t="s">
        <v>241</v>
      </c>
      <c r="D274" s="72" t="s">
        <v>262</v>
      </c>
      <c r="E274" s="73" t="s">
        <v>263</v>
      </c>
      <c r="F274" s="74" t="s">
        <v>264</v>
      </c>
      <c r="G274" s="72" t="s">
        <v>32</v>
      </c>
      <c r="H274" s="75">
        <v>25</v>
      </c>
      <c r="I274" s="75">
        <v>2250</v>
      </c>
      <c r="J274" s="75">
        <f t="shared" si="16"/>
        <v>56250</v>
      </c>
      <c r="K274" s="75">
        <v>2250</v>
      </c>
      <c r="L274" s="75">
        <f t="shared" si="17"/>
        <v>56250</v>
      </c>
      <c r="M274" s="72" t="s">
        <v>243</v>
      </c>
    </row>
    <row r="275" spans="1:13" ht="38.25" x14ac:dyDescent="0.2">
      <c r="A275" s="8">
        <v>488</v>
      </c>
      <c r="B275" s="72" t="s">
        <v>240</v>
      </c>
      <c r="C275" s="72" t="s">
        <v>265</v>
      </c>
      <c r="D275" s="72" t="s">
        <v>19</v>
      </c>
      <c r="E275" s="73" t="s">
        <v>41</v>
      </c>
      <c r="F275" s="74" t="s">
        <v>20</v>
      </c>
      <c r="G275" s="72" t="s">
        <v>17</v>
      </c>
      <c r="H275" s="75">
        <v>30</v>
      </c>
      <c r="I275" s="75">
        <v>14000</v>
      </c>
      <c r="J275" s="75">
        <f>H275*I275</f>
        <v>420000</v>
      </c>
      <c r="K275" s="75">
        <v>14000</v>
      </c>
      <c r="L275" s="75">
        <v>420000</v>
      </c>
      <c r="M275" s="72" t="s">
        <v>243</v>
      </c>
    </row>
    <row r="276" spans="1:13" ht="38.25" x14ac:dyDescent="0.2">
      <c r="A276" s="8">
        <v>489</v>
      </c>
      <c r="B276" s="72" t="s">
        <v>240</v>
      </c>
      <c r="C276" s="72" t="s">
        <v>267</v>
      </c>
      <c r="D276" s="72" t="s">
        <v>22</v>
      </c>
      <c r="E276" s="73" t="s">
        <v>41</v>
      </c>
      <c r="F276" s="74" t="s">
        <v>268</v>
      </c>
      <c r="G276" s="72" t="s">
        <v>17</v>
      </c>
      <c r="H276" s="75">
        <v>12</v>
      </c>
      <c r="I276" s="75">
        <v>25200</v>
      </c>
      <c r="J276" s="75">
        <f t="shared" ref="J276:J296" si="18">I276*H276</f>
        <v>302400</v>
      </c>
      <c r="K276" s="75">
        <v>25200</v>
      </c>
      <c r="L276" s="75">
        <f t="shared" ref="L276:L296" si="19">K276*H276</f>
        <v>302400</v>
      </c>
      <c r="M276" s="72" t="s">
        <v>243</v>
      </c>
    </row>
    <row r="277" spans="1:13" ht="25.5" x14ac:dyDescent="0.2">
      <c r="A277" s="8">
        <v>490</v>
      </c>
      <c r="B277" s="72" t="s">
        <v>240</v>
      </c>
      <c r="C277" s="72" t="s">
        <v>267</v>
      </c>
      <c r="D277" s="72" t="s">
        <v>19</v>
      </c>
      <c r="E277" s="73" t="s">
        <v>41</v>
      </c>
      <c r="F277" s="74" t="s">
        <v>269</v>
      </c>
      <c r="G277" s="72" t="s">
        <v>17</v>
      </c>
      <c r="H277" s="75">
        <v>1650</v>
      </c>
      <c r="I277" s="75">
        <v>17500</v>
      </c>
      <c r="J277" s="75">
        <f t="shared" si="18"/>
        <v>28875000</v>
      </c>
      <c r="K277" s="75">
        <v>17500</v>
      </c>
      <c r="L277" s="75">
        <f t="shared" si="19"/>
        <v>28875000</v>
      </c>
      <c r="M277" s="72" t="s">
        <v>243</v>
      </c>
    </row>
    <row r="278" spans="1:13" ht="25.5" x14ac:dyDescent="0.2">
      <c r="A278" s="8">
        <v>491</v>
      </c>
      <c r="B278" s="72" t="s">
        <v>240</v>
      </c>
      <c r="C278" s="72" t="s">
        <v>267</v>
      </c>
      <c r="D278" s="72" t="s">
        <v>19</v>
      </c>
      <c r="E278" s="73" t="s">
        <v>41</v>
      </c>
      <c r="F278" s="74" t="s">
        <v>270</v>
      </c>
      <c r="G278" s="72" t="s">
        <v>17</v>
      </c>
      <c r="H278" s="75">
        <v>410</v>
      </c>
      <c r="I278" s="75">
        <v>24657.15</v>
      </c>
      <c r="J278" s="75">
        <f t="shared" si="18"/>
        <v>10109431.5</v>
      </c>
      <c r="K278" s="75">
        <v>24657.15</v>
      </c>
      <c r="L278" s="75">
        <f t="shared" si="19"/>
        <v>10109431.5</v>
      </c>
      <c r="M278" s="72" t="s">
        <v>243</v>
      </c>
    </row>
    <row r="279" spans="1:13" ht="38.25" x14ac:dyDescent="0.2">
      <c r="A279" s="8">
        <v>492</v>
      </c>
      <c r="B279" s="72" t="s">
        <v>240</v>
      </c>
      <c r="C279" s="72" t="s">
        <v>267</v>
      </c>
      <c r="D279" s="72" t="s">
        <v>15</v>
      </c>
      <c r="E279" s="73" t="s">
        <v>41</v>
      </c>
      <c r="F279" s="74" t="s">
        <v>271</v>
      </c>
      <c r="G279" s="72" t="s">
        <v>17</v>
      </c>
      <c r="H279" s="75">
        <v>885</v>
      </c>
      <c r="I279" s="75">
        <v>32553.15</v>
      </c>
      <c r="J279" s="75">
        <f t="shared" si="18"/>
        <v>28809537.75</v>
      </c>
      <c r="K279" s="75">
        <v>32553.15</v>
      </c>
      <c r="L279" s="75">
        <f t="shared" si="19"/>
        <v>28809537.75</v>
      </c>
      <c r="M279" s="72" t="s">
        <v>243</v>
      </c>
    </row>
    <row r="280" spans="1:13" ht="25.5" x14ac:dyDescent="0.2">
      <c r="A280" s="8">
        <v>493</v>
      </c>
      <c r="B280" s="72" t="s">
        <v>240</v>
      </c>
      <c r="C280" s="72" t="s">
        <v>267</v>
      </c>
      <c r="D280" s="72" t="s">
        <v>112</v>
      </c>
      <c r="E280" s="73" t="s">
        <v>252</v>
      </c>
      <c r="F280" s="74" t="s">
        <v>272</v>
      </c>
      <c r="G280" s="72" t="s">
        <v>32</v>
      </c>
      <c r="H280" s="75">
        <v>210</v>
      </c>
      <c r="I280" s="75">
        <v>17428.57</v>
      </c>
      <c r="J280" s="75">
        <f t="shared" si="18"/>
        <v>3659999.6999999997</v>
      </c>
      <c r="K280" s="75">
        <v>17428.57</v>
      </c>
      <c r="L280" s="75">
        <f t="shared" si="19"/>
        <v>3659999.6999999997</v>
      </c>
      <c r="M280" s="72" t="s">
        <v>243</v>
      </c>
    </row>
    <row r="281" spans="1:13" ht="25.5" x14ac:dyDescent="0.2">
      <c r="A281" s="8">
        <v>494</v>
      </c>
      <c r="B281" s="72" t="s">
        <v>240</v>
      </c>
      <c r="C281" s="72" t="s">
        <v>267</v>
      </c>
      <c r="D281" s="72" t="s">
        <v>93</v>
      </c>
      <c r="E281" s="73" t="s">
        <v>94</v>
      </c>
      <c r="F281" s="74" t="s">
        <v>273</v>
      </c>
      <c r="G281" s="72" t="s">
        <v>32</v>
      </c>
      <c r="H281" s="75">
        <v>135</v>
      </c>
      <c r="I281" s="75">
        <v>8925</v>
      </c>
      <c r="J281" s="75">
        <f t="shared" si="18"/>
        <v>1204875</v>
      </c>
      <c r="K281" s="75">
        <v>8925</v>
      </c>
      <c r="L281" s="75">
        <f t="shared" si="19"/>
        <v>1204875</v>
      </c>
      <c r="M281" s="72" t="s">
        <v>243</v>
      </c>
    </row>
    <row r="282" spans="1:13" ht="25.5" x14ac:dyDescent="0.2">
      <c r="A282" s="8">
        <v>495</v>
      </c>
      <c r="B282" s="72" t="s">
        <v>240</v>
      </c>
      <c r="C282" s="72" t="s">
        <v>267</v>
      </c>
      <c r="D282" s="72" t="s">
        <v>230</v>
      </c>
      <c r="E282" s="73" t="s">
        <v>48</v>
      </c>
      <c r="F282" s="74" t="s">
        <v>274</v>
      </c>
      <c r="G282" s="72" t="s">
        <v>50</v>
      </c>
      <c r="H282" s="75">
        <v>2288</v>
      </c>
      <c r="I282" s="75">
        <v>716.67</v>
      </c>
      <c r="J282" s="75">
        <f t="shared" si="18"/>
        <v>1639740.96</v>
      </c>
      <c r="K282" s="75">
        <v>716.67</v>
      </c>
      <c r="L282" s="75">
        <f t="shared" si="19"/>
        <v>1639740.96</v>
      </c>
      <c r="M282" s="72" t="s">
        <v>243</v>
      </c>
    </row>
    <row r="283" spans="1:13" ht="38.25" x14ac:dyDescent="0.2">
      <c r="A283" s="8">
        <v>496</v>
      </c>
      <c r="B283" s="72" t="s">
        <v>240</v>
      </c>
      <c r="C283" s="72" t="s">
        <v>275</v>
      </c>
      <c r="D283" s="72" t="s">
        <v>19</v>
      </c>
      <c r="E283" s="73" t="s">
        <v>41</v>
      </c>
      <c r="F283" s="74" t="s">
        <v>20</v>
      </c>
      <c r="G283" s="72" t="s">
        <v>17</v>
      </c>
      <c r="H283" s="75">
        <v>9</v>
      </c>
      <c r="I283" s="75">
        <v>24657.15</v>
      </c>
      <c r="J283" s="75">
        <f t="shared" si="18"/>
        <v>221914.35</v>
      </c>
      <c r="K283" s="75">
        <v>24657.15</v>
      </c>
      <c r="L283" s="75">
        <f t="shared" si="19"/>
        <v>221914.35</v>
      </c>
      <c r="M283" s="72" t="s">
        <v>243</v>
      </c>
    </row>
    <row r="284" spans="1:13" ht="38.25" x14ac:dyDescent="0.2">
      <c r="A284" s="8">
        <v>497</v>
      </c>
      <c r="B284" s="72" t="s">
        <v>240</v>
      </c>
      <c r="C284" s="72" t="s">
        <v>275</v>
      </c>
      <c r="D284" s="72" t="s">
        <v>15</v>
      </c>
      <c r="E284" s="73" t="s">
        <v>41</v>
      </c>
      <c r="F284" s="74" t="s">
        <v>16</v>
      </c>
      <c r="G284" s="72" t="s">
        <v>17</v>
      </c>
      <c r="H284" s="75">
        <v>22</v>
      </c>
      <c r="I284" s="75">
        <v>28350</v>
      </c>
      <c r="J284" s="75">
        <f t="shared" si="18"/>
        <v>623700</v>
      </c>
      <c r="K284" s="75">
        <v>28350</v>
      </c>
      <c r="L284" s="75">
        <f t="shared" si="19"/>
        <v>623700</v>
      </c>
      <c r="M284" s="72" t="s">
        <v>243</v>
      </c>
    </row>
    <row r="285" spans="1:13" ht="38.25" x14ac:dyDescent="0.2">
      <c r="A285" s="8">
        <v>498</v>
      </c>
      <c r="B285" s="72" t="s">
        <v>240</v>
      </c>
      <c r="C285" s="72" t="s">
        <v>276</v>
      </c>
      <c r="D285" s="72" t="s">
        <v>22</v>
      </c>
      <c r="E285" s="73" t="s">
        <v>41</v>
      </c>
      <c r="F285" s="74" t="s">
        <v>277</v>
      </c>
      <c r="G285" s="72" t="s">
        <v>17</v>
      </c>
      <c r="H285" s="75">
        <v>135</v>
      </c>
      <c r="I285" s="75">
        <v>25138.05</v>
      </c>
      <c r="J285" s="75">
        <f t="shared" si="18"/>
        <v>3393636.75</v>
      </c>
      <c r="K285" s="75">
        <v>25138.05</v>
      </c>
      <c r="L285" s="75">
        <f t="shared" si="19"/>
        <v>3393636.75</v>
      </c>
      <c r="M285" s="72" t="s">
        <v>243</v>
      </c>
    </row>
    <row r="286" spans="1:13" ht="63.75" x14ac:dyDescent="0.2">
      <c r="A286" s="8">
        <v>499</v>
      </c>
      <c r="B286" s="72" t="s">
        <v>240</v>
      </c>
      <c r="C286" s="72" t="s">
        <v>276</v>
      </c>
      <c r="D286" s="72" t="s">
        <v>19</v>
      </c>
      <c r="E286" s="73" t="s">
        <v>41</v>
      </c>
      <c r="F286" s="74" t="s">
        <v>278</v>
      </c>
      <c r="G286" s="72" t="s">
        <v>17</v>
      </c>
      <c r="H286" s="75">
        <v>533</v>
      </c>
      <c r="I286" s="75">
        <v>17500</v>
      </c>
      <c r="J286" s="75">
        <f t="shared" si="18"/>
        <v>9327500</v>
      </c>
      <c r="K286" s="75">
        <v>17500</v>
      </c>
      <c r="L286" s="75">
        <f t="shared" si="19"/>
        <v>9327500</v>
      </c>
      <c r="M286" s="72" t="s">
        <v>243</v>
      </c>
    </row>
    <row r="287" spans="1:13" ht="25.5" x14ac:dyDescent="0.2">
      <c r="A287" s="8">
        <v>500</v>
      </c>
      <c r="B287" s="72" t="s">
        <v>240</v>
      </c>
      <c r="C287" s="72" t="s">
        <v>276</v>
      </c>
      <c r="D287" s="72" t="s">
        <v>15</v>
      </c>
      <c r="E287" s="73" t="s">
        <v>41</v>
      </c>
      <c r="F287" s="74" t="s">
        <v>16</v>
      </c>
      <c r="G287" s="72" t="s">
        <v>17</v>
      </c>
      <c r="H287" s="75">
        <v>264</v>
      </c>
      <c r="I287" s="75">
        <v>32866.050000000003</v>
      </c>
      <c r="J287" s="75">
        <f t="shared" si="18"/>
        <v>8676637.2000000011</v>
      </c>
      <c r="K287" s="75">
        <v>32866.050000000003</v>
      </c>
      <c r="L287" s="75">
        <f t="shared" si="19"/>
        <v>8676637.2000000011</v>
      </c>
      <c r="M287" s="72" t="s">
        <v>243</v>
      </c>
    </row>
    <row r="288" spans="1:13" ht="63.75" x14ac:dyDescent="0.2">
      <c r="A288" s="8">
        <v>501</v>
      </c>
      <c r="B288" s="72" t="s">
        <v>240</v>
      </c>
      <c r="C288" s="72" t="s">
        <v>276</v>
      </c>
      <c r="D288" s="72" t="s">
        <v>145</v>
      </c>
      <c r="E288" s="73" t="s">
        <v>41</v>
      </c>
      <c r="F288" s="74" t="s">
        <v>279</v>
      </c>
      <c r="G288" s="72" t="s">
        <v>17</v>
      </c>
      <c r="H288" s="75">
        <v>10</v>
      </c>
      <c r="I288" s="75">
        <v>17500</v>
      </c>
      <c r="J288" s="75">
        <f t="shared" si="18"/>
        <v>175000</v>
      </c>
      <c r="K288" s="75">
        <v>17500</v>
      </c>
      <c r="L288" s="75">
        <f t="shared" si="19"/>
        <v>175000</v>
      </c>
      <c r="M288" s="72" t="s">
        <v>243</v>
      </c>
    </row>
    <row r="289" spans="1:13" ht="38.25" x14ac:dyDescent="0.2">
      <c r="A289" s="8">
        <v>502</v>
      </c>
      <c r="B289" s="72" t="s">
        <v>240</v>
      </c>
      <c r="C289" s="72" t="s">
        <v>276</v>
      </c>
      <c r="D289" s="72" t="s">
        <v>174</v>
      </c>
      <c r="E289" s="73" t="s">
        <v>65</v>
      </c>
      <c r="F289" s="74" t="s">
        <v>20</v>
      </c>
      <c r="G289" s="72" t="s">
        <v>32</v>
      </c>
      <c r="H289" s="75">
        <v>3</v>
      </c>
      <c r="I289" s="75">
        <v>14300</v>
      </c>
      <c r="J289" s="75">
        <f t="shared" si="18"/>
        <v>42900</v>
      </c>
      <c r="K289" s="75">
        <v>14300</v>
      </c>
      <c r="L289" s="75">
        <f t="shared" si="19"/>
        <v>42900</v>
      </c>
      <c r="M289" s="72" t="s">
        <v>243</v>
      </c>
    </row>
    <row r="290" spans="1:13" ht="25.5" x14ac:dyDescent="0.2">
      <c r="A290" s="8">
        <v>503</v>
      </c>
      <c r="B290" s="72" t="s">
        <v>240</v>
      </c>
      <c r="C290" s="72" t="s">
        <v>276</v>
      </c>
      <c r="D290" s="72" t="s">
        <v>64</v>
      </c>
      <c r="E290" s="73" t="s">
        <v>65</v>
      </c>
      <c r="F290" s="74" t="s">
        <v>280</v>
      </c>
      <c r="G290" s="72" t="s">
        <v>32</v>
      </c>
      <c r="H290" s="75">
        <v>10</v>
      </c>
      <c r="I290" s="75">
        <v>3513.3</v>
      </c>
      <c r="J290" s="75">
        <f t="shared" si="18"/>
        <v>35133</v>
      </c>
      <c r="K290" s="75">
        <v>3513.3</v>
      </c>
      <c r="L290" s="75">
        <f t="shared" si="19"/>
        <v>35133</v>
      </c>
      <c r="M290" s="72" t="s">
        <v>243</v>
      </c>
    </row>
    <row r="291" spans="1:13" ht="25.5" x14ac:dyDescent="0.2">
      <c r="A291" s="8">
        <v>504</v>
      </c>
      <c r="B291" s="72" t="s">
        <v>240</v>
      </c>
      <c r="C291" s="72" t="s">
        <v>276</v>
      </c>
      <c r="D291" s="72" t="s">
        <v>64</v>
      </c>
      <c r="E291" s="73" t="s">
        <v>65</v>
      </c>
      <c r="F291" s="74" t="s">
        <v>280</v>
      </c>
      <c r="G291" s="72" t="s">
        <v>32</v>
      </c>
      <c r="H291" s="75">
        <v>6038</v>
      </c>
      <c r="I291" s="75">
        <v>3680.36</v>
      </c>
      <c r="J291" s="75">
        <f t="shared" si="18"/>
        <v>22222013.68</v>
      </c>
      <c r="K291" s="75">
        <v>3680.36</v>
      </c>
      <c r="L291" s="75">
        <f t="shared" si="19"/>
        <v>22222013.68</v>
      </c>
      <c r="M291" s="72" t="s">
        <v>243</v>
      </c>
    </row>
    <row r="292" spans="1:13" ht="25.5" x14ac:dyDescent="0.2">
      <c r="A292" s="8">
        <v>505</v>
      </c>
      <c r="B292" s="72" t="s">
        <v>240</v>
      </c>
      <c r="C292" s="72" t="s">
        <v>276</v>
      </c>
      <c r="D292" s="72" t="s">
        <v>93</v>
      </c>
      <c r="E292" s="73" t="s">
        <v>94</v>
      </c>
      <c r="F292" s="74" t="s">
        <v>95</v>
      </c>
      <c r="G292" s="72" t="s">
        <v>32</v>
      </c>
      <c r="H292" s="75">
        <v>83</v>
      </c>
      <c r="I292" s="75">
        <v>8925</v>
      </c>
      <c r="J292" s="75">
        <f t="shared" si="18"/>
        <v>740775</v>
      </c>
      <c r="K292" s="75">
        <v>8925</v>
      </c>
      <c r="L292" s="75">
        <f t="shared" si="19"/>
        <v>740775</v>
      </c>
      <c r="M292" s="72" t="s">
        <v>243</v>
      </c>
    </row>
    <row r="293" spans="1:13" ht="25.5" x14ac:dyDescent="0.2">
      <c r="A293" s="8">
        <v>506</v>
      </c>
      <c r="B293" s="72" t="s">
        <v>240</v>
      </c>
      <c r="C293" s="72" t="s">
        <v>276</v>
      </c>
      <c r="D293" s="72" t="s">
        <v>230</v>
      </c>
      <c r="E293" s="73" t="s">
        <v>48</v>
      </c>
      <c r="F293" s="74" t="s">
        <v>281</v>
      </c>
      <c r="G293" s="72" t="s">
        <v>282</v>
      </c>
      <c r="H293" s="75">
        <v>75</v>
      </c>
      <c r="I293" s="75">
        <v>2217.27</v>
      </c>
      <c r="J293" s="75">
        <f t="shared" si="18"/>
        <v>166295.25</v>
      </c>
      <c r="K293" s="75">
        <v>2217.27</v>
      </c>
      <c r="L293" s="75">
        <f t="shared" si="19"/>
        <v>166295.25</v>
      </c>
      <c r="M293" s="72" t="s">
        <v>243</v>
      </c>
    </row>
    <row r="294" spans="1:13" ht="76.5" x14ac:dyDescent="0.2">
      <c r="A294" s="8">
        <v>507</v>
      </c>
      <c r="B294" s="72" t="s">
        <v>240</v>
      </c>
      <c r="C294" s="72" t="s">
        <v>283</v>
      </c>
      <c r="D294" s="72" t="s">
        <v>19</v>
      </c>
      <c r="E294" s="73" t="s">
        <v>41</v>
      </c>
      <c r="F294" s="74" t="s">
        <v>284</v>
      </c>
      <c r="G294" s="72" t="s">
        <v>70</v>
      </c>
      <c r="H294" s="75">
        <v>30</v>
      </c>
      <c r="I294" s="75">
        <v>21400</v>
      </c>
      <c r="J294" s="75">
        <f t="shared" si="18"/>
        <v>642000</v>
      </c>
      <c r="K294" s="75">
        <v>18189</v>
      </c>
      <c r="L294" s="75">
        <f t="shared" si="19"/>
        <v>545670</v>
      </c>
      <c r="M294" s="28" t="s">
        <v>62</v>
      </c>
    </row>
    <row r="295" spans="1:13" ht="51" x14ac:dyDescent="0.2">
      <c r="A295" s="8">
        <v>508</v>
      </c>
      <c r="B295" s="72" t="s">
        <v>240</v>
      </c>
      <c r="C295" s="72" t="s">
        <v>283</v>
      </c>
      <c r="D295" s="72" t="s">
        <v>15</v>
      </c>
      <c r="E295" s="73" t="s">
        <v>41</v>
      </c>
      <c r="F295" s="74" t="s">
        <v>285</v>
      </c>
      <c r="G295" s="72" t="s">
        <v>70</v>
      </c>
      <c r="H295" s="75">
        <v>30</v>
      </c>
      <c r="I295" s="75">
        <v>43000</v>
      </c>
      <c r="J295" s="75">
        <f t="shared" si="18"/>
        <v>1290000</v>
      </c>
      <c r="K295" s="75">
        <v>36549</v>
      </c>
      <c r="L295" s="75">
        <f t="shared" si="19"/>
        <v>1096470</v>
      </c>
      <c r="M295" s="28" t="s">
        <v>62</v>
      </c>
    </row>
    <row r="296" spans="1:13" ht="25.5" x14ac:dyDescent="0.2">
      <c r="A296" s="8">
        <v>509</v>
      </c>
      <c r="B296" s="72" t="s">
        <v>240</v>
      </c>
      <c r="C296" s="72" t="s">
        <v>283</v>
      </c>
      <c r="D296" s="72" t="s">
        <v>286</v>
      </c>
      <c r="E296" s="73" t="s">
        <v>65</v>
      </c>
      <c r="F296" s="74" t="s">
        <v>66</v>
      </c>
      <c r="G296" s="72" t="s">
        <v>79</v>
      </c>
      <c r="H296" s="75">
        <v>1500</v>
      </c>
      <c r="I296" s="75">
        <v>3500</v>
      </c>
      <c r="J296" s="75">
        <f t="shared" si="18"/>
        <v>5250000</v>
      </c>
      <c r="K296" s="75">
        <v>2974</v>
      </c>
      <c r="L296" s="75">
        <f t="shared" si="19"/>
        <v>4461000</v>
      </c>
      <c r="M296" s="28" t="s">
        <v>62</v>
      </c>
    </row>
    <row r="297" spans="1:13" ht="25.5" x14ac:dyDescent="0.2">
      <c r="A297" s="8">
        <v>510</v>
      </c>
      <c r="B297" s="72" t="s">
        <v>240</v>
      </c>
      <c r="C297" s="72" t="s">
        <v>287</v>
      </c>
      <c r="D297" s="72" t="s">
        <v>19</v>
      </c>
      <c r="E297" s="73" t="s">
        <v>41</v>
      </c>
      <c r="F297" s="74" t="s">
        <v>288</v>
      </c>
      <c r="G297" s="72" t="s">
        <v>17</v>
      </c>
      <c r="H297" s="75">
        <v>125</v>
      </c>
      <c r="I297" s="75">
        <v>17500</v>
      </c>
      <c r="J297" s="75">
        <v>2187500</v>
      </c>
      <c r="K297" s="75">
        <v>14875</v>
      </c>
      <c r="L297" s="75">
        <v>1859375</v>
      </c>
      <c r="M297" s="25" t="s">
        <v>67</v>
      </c>
    </row>
    <row r="298" spans="1:13" ht="25.5" x14ac:dyDescent="0.2">
      <c r="A298" s="8">
        <v>511</v>
      </c>
      <c r="B298" s="72" t="s">
        <v>240</v>
      </c>
      <c r="C298" s="72" t="s">
        <v>287</v>
      </c>
      <c r="D298" s="72" t="s">
        <v>112</v>
      </c>
      <c r="E298" s="73" t="s">
        <v>252</v>
      </c>
      <c r="F298" s="74" t="s">
        <v>289</v>
      </c>
      <c r="G298" s="72" t="s">
        <v>32</v>
      </c>
      <c r="H298" s="75">
        <v>125</v>
      </c>
      <c r="I298" s="75">
        <v>16065</v>
      </c>
      <c r="J298" s="75">
        <v>2008125</v>
      </c>
      <c r="K298" s="75">
        <v>13655.25</v>
      </c>
      <c r="L298" s="75">
        <v>1706906.25</v>
      </c>
      <c r="M298" s="25" t="s">
        <v>67</v>
      </c>
    </row>
    <row r="299" spans="1:13" ht="25.5" x14ac:dyDescent="0.2">
      <c r="A299" s="8">
        <v>512</v>
      </c>
      <c r="B299" s="72" t="s">
        <v>240</v>
      </c>
      <c r="C299" s="72" t="s">
        <v>287</v>
      </c>
      <c r="D299" s="72" t="s">
        <v>139</v>
      </c>
      <c r="E299" s="73" t="s">
        <v>81</v>
      </c>
      <c r="F299" s="74" t="s">
        <v>290</v>
      </c>
      <c r="G299" s="72" t="s">
        <v>32</v>
      </c>
      <c r="H299" s="75">
        <v>125</v>
      </c>
      <c r="I299" s="75">
        <v>2850</v>
      </c>
      <c r="J299" s="75">
        <v>356250</v>
      </c>
      <c r="K299" s="75">
        <v>2422.5</v>
      </c>
      <c r="L299" s="75">
        <v>302812.5</v>
      </c>
      <c r="M299" s="25" t="s">
        <v>67</v>
      </c>
    </row>
    <row r="300" spans="1:13" ht="25.5" x14ac:dyDescent="0.2">
      <c r="A300" s="8">
        <v>513</v>
      </c>
      <c r="B300" s="72" t="s">
        <v>240</v>
      </c>
      <c r="C300" s="72" t="s">
        <v>287</v>
      </c>
      <c r="D300" s="72" t="s">
        <v>262</v>
      </c>
      <c r="E300" s="73" t="s">
        <v>263</v>
      </c>
      <c r="F300" s="74" t="s">
        <v>291</v>
      </c>
      <c r="G300" s="72" t="s">
        <v>32</v>
      </c>
      <c r="H300" s="75">
        <v>125</v>
      </c>
      <c r="I300" s="75">
        <v>2250</v>
      </c>
      <c r="J300" s="75">
        <v>281250</v>
      </c>
      <c r="K300" s="75">
        <v>1912.5</v>
      </c>
      <c r="L300" s="75">
        <v>239062.5</v>
      </c>
      <c r="M300" s="25" t="s">
        <v>67</v>
      </c>
    </row>
    <row r="301" spans="1:13" ht="38.25" x14ac:dyDescent="0.2">
      <c r="A301" s="8">
        <v>514</v>
      </c>
      <c r="B301" s="72" t="s">
        <v>240</v>
      </c>
      <c r="C301" s="72" t="s">
        <v>292</v>
      </c>
      <c r="D301" s="72" t="s">
        <v>19</v>
      </c>
      <c r="E301" s="73" t="s">
        <v>293</v>
      </c>
      <c r="F301" s="74" t="s">
        <v>294</v>
      </c>
      <c r="G301" s="72" t="s">
        <v>17</v>
      </c>
      <c r="H301" s="75">
        <v>1935</v>
      </c>
      <c r="I301" s="75">
        <v>19689.5</v>
      </c>
      <c r="J301" s="75">
        <v>38099182.5</v>
      </c>
      <c r="K301" s="75">
        <v>19689.5</v>
      </c>
      <c r="L301" s="75">
        <v>38099182.5</v>
      </c>
      <c r="M301" s="72" t="s">
        <v>243</v>
      </c>
    </row>
    <row r="302" spans="1:13" ht="51" x14ac:dyDescent="0.2">
      <c r="A302" s="8">
        <v>515</v>
      </c>
      <c r="B302" s="72" t="s">
        <v>240</v>
      </c>
      <c r="C302" s="72" t="s">
        <v>292</v>
      </c>
      <c r="D302" s="72" t="s">
        <v>19</v>
      </c>
      <c r="E302" s="73" t="s">
        <v>293</v>
      </c>
      <c r="F302" s="74" t="s">
        <v>295</v>
      </c>
      <c r="G302" s="72" t="s">
        <v>17</v>
      </c>
      <c r="H302" s="75">
        <v>900</v>
      </c>
      <c r="I302" s="75">
        <v>22312.5</v>
      </c>
      <c r="J302" s="75">
        <v>20081250</v>
      </c>
      <c r="K302" s="75">
        <v>22312.5</v>
      </c>
      <c r="L302" s="75">
        <v>20081250</v>
      </c>
      <c r="M302" s="72" t="s">
        <v>243</v>
      </c>
    </row>
    <row r="303" spans="1:13" ht="51" x14ac:dyDescent="0.2">
      <c r="A303" s="8">
        <v>516</v>
      </c>
      <c r="B303" s="72" t="s">
        <v>240</v>
      </c>
      <c r="C303" s="72" t="s">
        <v>292</v>
      </c>
      <c r="D303" s="72" t="s">
        <v>15</v>
      </c>
      <c r="E303" s="73" t="s">
        <v>293</v>
      </c>
      <c r="F303" s="74" t="s">
        <v>296</v>
      </c>
      <c r="G303" s="72" t="s">
        <v>17</v>
      </c>
      <c r="H303" s="75">
        <v>282</v>
      </c>
      <c r="I303" s="75">
        <v>29471.4</v>
      </c>
      <c r="J303" s="75">
        <v>8310934.8000000007</v>
      </c>
      <c r="K303" s="75">
        <v>29471.4</v>
      </c>
      <c r="L303" s="75">
        <v>8310934.8000000007</v>
      </c>
      <c r="M303" s="72" t="s">
        <v>243</v>
      </c>
    </row>
    <row r="304" spans="1:13" ht="25.5" x14ac:dyDescent="0.2">
      <c r="A304" s="8">
        <v>517</v>
      </c>
      <c r="B304" s="72" t="s">
        <v>240</v>
      </c>
      <c r="C304" s="72" t="s">
        <v>292</v>
      </c>
      <c r="D304" s="72" t="s">
        <v>244</v>
      </c>
      <c r="E304" s="73" t="s">
        <v>293</v>
      </c>
      <c r="F304" s="74" t="s">
        <v>297</v>
      </c>
      <c r="G304" s="72" t="s">
        <v>17</v>
      </c>
      <c r="H304" s="75">
        <v>30</v>
      </c>
      <c r="I304" s="75">
        <v>23500</v>
      </c>
      <c r="J304" s="75">
        <v>705000</v>
      </c>
      <c r="K304" s="75">
        <v>23500</v>
      </c>
      <c r="L304" s="75">
        <v>705000</v>
      </c>
      <c r="M304" s="72" t="s">
        <v>243</v>
      </c>
    </row>
    <row r="305" spans="1:13" ht="51" x14ac:dyDescent="0.2">
      <c r="A305" s="8">
        <v>518</v>
      </c>
      <c r="B305" s="72" t="s">
        <v>240</v>
      </c>
      <c r="C305" s="72" t="s">
        <v>292</v>
      </c>
      <c r="D305" s="72" t="s">
        <v>19</v>
      </c>
      <c r="E305" s="73" t="s">
        <v>293</v>
      </c>
      <c r="F305" s="74" t="s">
        <v>298</v>
      </c>
      <c r="G305" s="72" t="s">
        <v>17</v>
      </c>
      <c r="H305" s="75">
        <v>35</v>
      </c>
      <c r="I305" s="75">
        <v>21400</v>
      </c>
      <c r="J305" s="75">
        <v>749000</v>
      </c>
      <c r="K305" s="75">
        <v>21400</v>
      </c>
      <c r="L305" s="75">
        <v>749000</v>
      </c>
      <c r="M305" s="72" t="s">
        <v>243</v>
      </c>
    </row>
    <row r="306" spans="1:13" ht="38.25" x14ac:dyDescent="0.2">
      <c r="A306" s="8">
        <v>519</v>
      </c>
      <c r="B306" s="72" t="s">
        <v>240</v>
      </c>
      <c r="C306" s="72" t="s">
        <v>292</v>
      </c>
      <c r="D306" s="72" t="s">
        <v>145</v>
      </c>
      <c r="E306" s="73" t="s">
        <v>41</v>
      </c>
      <c r="F306" s="74" t="s">
        <v>299</v>
      </c>
      <c r="G306" s="72" t="s">
        <v>17</v>
      </c>
      <c r="H306" s="75">
        <v>147</v>
      </c>
      <c r="I306" s="75">
        <v>18000</v>
      </c>
      <c r="J306" s="75">
        <v>2646000</v>
      </c>
      <c r="K306" s="75">
        <v>18000</v>
      </c>
      <c r="L306" s="75">
        <v>2646000</v>
      </c>
      <c r="M306" s="72" t="s">
        <v>243</v>
      </c>
    </row>
    <row r="307" spans="1:13" ht="25.5" x14ac:dyDescent="0.2">
      <c r="A307" s="8">
        <v>520</v>
      </c>
      <c r="B307" s="72" t="s">
        <v>240</v>
      </c>
      <c r="C307" s="72" t="s">
        <v>292</v>
      </c>
      <c r="D307" s="72" t="s">
        <v>300</v>
      </c>
      <c r="E307" s="73" t="s">
        <v>41</v>
      </c>
      <c r="F307" s="74" t="s">
        <v>301</v>
      </c>
      <c r="G307" s="72" t="s">
        <v>17</v>
      </c>
      <c r="H307" s="75">
        <v>170</v>
      </c>
      <c r="I307" s="75">
        <v>14116.67</v>
      </c>
      <c r="J307" s="75">
        <v>2399833.9</v>
      </c>
      <c r="K307" s="75">
        <v>14116.67</v>
      </c>
      <c r="L307" s="75">
        <v>2399833.9</v>
      </c>
      <c r="M307" s="72" t="s">
        <v>243</v>
      </c>
    </row>
    <row r="308" spans="1:13" ht="51" x14ac:dyDescent="0.2">
      <c r="A308" s="8">
        <v>521</v>
      </c>
      <c r="B308" s="72" t="s">
        <v>240</v>
      </c>
      <c r="C308" s="72" t="s">
        <v>292</v>
      </c>
      <c r="D308" s="72" t="s">
        <v>22</v>
      </c>
      <c r="E308" s="73" t="s">
        <v>41</v>
      </c>
      <c r="F308" s="74" t="s">
        <v>302</v>
      </c>
      <c r="G308" s="72" t="s">
        <v>17</v>
      </c>
      <c r="H308" s="75">
        <v>278</v>
      </c>
      <c r="I308" s="75">
        <v>42007.35</v>
      </c>
      <c r="J308" s="75">
        <v>11678043.299999999</v>
      </c>
      <c r="K308" s="75">
        <v>42007.35</v>
      </c>
      <c r="L308" s="75">
        <v>11678043.299999999</v>
      </c>
      <c r="M308" s="72" t="s">
        <v>243</v>
      </c>
    </row>
    <row r="309" spans="1:13" ht="38.25" x14ac:dyDescent="0.2">
      <c r="A309" s="8">
        <v>522</v>
      </c>
      <c r="B309" s="72" t="s">
        <v>240</v>
      </c>
      <c r="C309" s="72" t="s">
        <v>292</v>
      </c>
      <c r="D309" s="72" t="s">
        <v>22</v>
      </c>
      <c r="E309" s="73" t="s">
        <v>41</v>
      </c>
      <c r="F309" s="74" t="s">
        <v>303</v>
      </c>
      <c r="G309" s="72" t="s">
        <v>17</v>
      </c>
      <c r="H309" s="75">
        <v>113</v>
      </c>
      <c r="I309" s="75">
        <v>24450</v>
      </c>
      <c r="J309" s="75">
        <v>2762850</v>
      </c>
      <c r="K309" s="75">
        <v>24450</v>
      </c>
      <c r="L309" s="75">
        <v>2762850</v>
      </c>
      <c r="M309" s="72" t="s">
        <v>243</v>
      </c>
    </row>
    <row r="310" spans="1:13" ht="51" x14ac:dyDescent="0.2">
      <c r="A310" s="8">
        <v>523</v>
      </c>
      <c r="B310" s="72" t="s">
        <v>240</v>
      </c>
      <c r="C310" s="72" t="s">
        <v>292</v>
      </c>
      <c r="D310" s="72" t="s">
        <v>304</v>
      </c>
      <c r="E310" s="73" t="s">
        <v>41</v>
      </c>
      <c r="F310" s="74" t="s">
        <v>305</v>
      </c>
      <c r="G310" s="72" t="s">
        <v>17</v>
      </c>
      <c r="H310" s="75">
        <v>50</v>
      </c>
      <c r="I310" s="75">
        <v>28073.34</v>
      </c>
      <c r="J310" s="75">
        <v>1403667</v>
      </c>
      <c r="K310" s="75">
        <v>28073.34</v>
      </c>
      <c r="L310" s="75">
        <v>1403667</v>
      </c>
      <c r="M310" s="72" t="s">
        <v>243</v>
      </c>
    </row>
    <row r="311" spans="1:13" ht="25.5" x14ac:dyDescent="0.2">
      <c r="A311" s="8">
        <v>524</v>
      </c>
      <c r="B311" s="72" t="s">
        <v>240</v>
      </c>
      <c r="C311" s="72" t="s">
        <v>292</v>
      </c>
      <c r="D311" s="72" t="s">
        <v>29</v>
      </c>
      <c r="E311" s="73" t="s">
        <v>187</v>
      </c>
      <c r="F311" s="74" t="s">
        <v>143</v>
      </c>
      <c r="G311" s="72" t="s">
        <v>32</v>
      </c>
      <c r="H311" s="75">
        <v>1766</v>
      </c>
      <c r="I311" s="75">
        <v>2305.06</v>
      </c>
      <c r="J311" s="75">
        <v>4070735.96</v>
      </c>
      <c r="K311" s="75">
        <v>2305.06</v>
      </c>
      <c r="L311" s="75">
        <v>4070735.96</v>
      </c>
      <c r="M311" s="72" t="s">
        <v>243</v>
      </c>
    </row>
    <row r="312" spans="1:13" ht="25.5" x14ac:dyDescent="0.2">
      <c r="A312" s="8">
        <v>525</v>
      </c>
      <c r="B312" s="72" t="s">
        <v>240</v>
      </c>
      <c r="C312" s="72" t="s">
        <v>292</v>
      </c>
      <c r="D312" s="72" t="s">
        <v>93</v>
      </c>
      <c r="E312" s="73" t="s">
        <v>94</v>
      </c>
      <c r="F312" s="74" t="s">
        <v>95</v>
      </c>
      <c r="G312" s="72" t="s">
        <v>32</v>
      </c>
      <c r="H312" s="75">
        <v>1159</v>
      </c>
      <c r="I312" s="75">
        <v>8925</v>
      </c>
      <c r="J312" s="75">
        <v>10344075</v>
      </c>
      <c r="K312" s="75">
        <v>8925</v>
      </c>
      <c r="L312" s="75">
        <v>10344075</v>
      </c>
      <c r="M312" s="72" t="s">
        <v>243</v>
      </c>
    </row>
    <row r="313" spans="1:13" ht="25.5" x14ac:dyDescent="0.2">
      <c r="A313" s="8">
        <v>526</v>
      </c>
      <c r="B313" s="72" t="s">
        <v>240</v>
      </c>
      <c r="C313" s="72" t="s">
        <v>292</v>
      </c>
      <c r="D313" s="72" t="s">
        <v>64</v>
      </c>
      <c r="E313" s="73" t="s">
        <v>65</v>
      </c>
      <c r="F313" s="74" t="s">
        <v>66</v>
      </c>
      <c r="G313" s="72" t="s">
        <v>32</v>
      </c>
      <c r="H313" s="75">
        <v>410</v>
      </c>
      <c r="I313" s="75">
        <v>3680.36</v>
      </c>
      <c r="J313" s="75">
        <v>1508947.6</v>
      </c>
      <c r="K313" s="75">
        <v>3680.36</v>
      </c>
      <c r="L313" s="75">
        <v>1508947.6</v>
      </c>
      <c r="M313" s="72" t="s">
        <v>243</v>
      </c>
    </row>
    <row r="314" spans="1:13" ht="25.5" x14ac:dyDescent="0.2">
      <c r="A314" s="8">
        <v>527</v>
      </c>
      <c r="B314" s="72" t="s">
        <v>240</v>
      </c>
      <c r="C314" s="72" t="s">
        <v>292</v>
      </c>
      <c r="D314" s="72" t="s">
        <v>230</v>
      </c>
      <c r="E314" s="73" t="s">
        <v>48</v>
      </c>
      <c r="F314" s="74" t="s">
        <v>306</v>
      </c>
      <c r="G314" s="72" t="s">
        <v>50</v>
      </c>
      <c r="H314" s="75">
        <v>1650</v>
      </c>
      <c r="I314" s="75">
        <v>2217.27</v>
      </c>
      <c r="J314" s="75">
        <v>3658495.5</v>
      </c>
      <c r="K314" s="75">
        <v>2217.27</v>
      </c>
      <c r="L314" s="75">
        <v>3658495.5</v>
      </c>
      <c r="M314" s="72" t="s">
        <v>243</v>
      </c>
    </row>
    <row r="315" spans="1:13" ht="25.5" x14ac:dyDescent="0.2">
      <c r="A315" s="8">
        <v>528</v>
      </c>
      <c r="B315" s="72" t="s">
        <v>240</v>
      </c>
      <c r="C315" s="72" t="s">
        <v>292</v>
      </c>
      <c r="D315" s="72" t="s">
        <v>230</v>
      </c>
      <c r="E315" s="73" t="s">
        <v>48</v>
      </c>
      <c r="F315" s="74" t="s">
        <v>307</v>
      </c>
      <c r="G315" s="72" t="s">
        <v>50</v>
      </c>
      <c r="H315" s="75">
        <v>3546</v>
      </c>
      <c r="I315" s="75">
        <v>983.34</v>
      </c>
      <c r="J315" s="75">
        <v>3486923.64</v>
      </c>
      <c r="K315" s="75">
        <v>983.34</v>
      </c>
      <c r="L315" s="75">
        <v>3486923.64</v>
      </c>
      <c r="M315" s="72" t="s">
        <v>243</v>
      </c>
    </row>
    <row r="316" spans="1:13" ht="25.5" x14ac:dyDescent="0.2">
      <c r="A316" s="8">
        <v>529</v>
      </c>
      <c r="B316" s="72" t="s">
        <v>240</v>
      </c>
      <c r="C316" s="72" t="s">
        <v>292</v>
      </c>
      <c r="D316" s="72" t="s">
        <v>230</v>
      </c>
      <c r="E316" s="73" t="s">
        <v>48</v>
      </c>
      <c r="F316" s="74" t="s">
        <v>308</v>
      </c>
      <c r="G316" s="72" t="s">
        <v>50</v>
      </c>
      <c r="H316" s="75">
        <v>64242</v>
      </c>
      <c r="I316" s="75">
        <v>716.67</v>
      </c>
      <c r="J316" s="75">
        <v>46040314.140000001</v>
      </c>
      <c r="K316" s="75">
        <v>716.67</v>
      </c>
      <c r="L316" s="75">
        <v>46040314.140000001</v>
      </c>
      <c r="M316" s="72" t="s">
        <v>243</v>
      </c>
    </row>
    <row r="317" spans="1:13" ht="25.5" x14ac:dyDescent="0.2">
      <c r="A317" s="8">
        <v>530</v>
      </c>
      <c r="B317" s="72" t="s">
        <v>240</v>
      </c>
      <c r="C317" s="72" t="s">
        <v>309</v>
      </c>
      <c r="D317" s="72" t="s">
        <v>230</v>
      </c>
      <c r="E317" s="73" t="s">
        <v>310</v>
      </c>
      <c r="F317" s="74" t="s">
        <v>311</v>
      </c>
      <c r="G317" s="72" t="s">
        <v>50</v>
      </c>
      <c r="H317" s="75">
        <v>11494</v>
      </c>
      <c r="I317" s="75">
        <v>716.67</v>
      </c>
      <c r="J317" s="75">
        <f t="shared" ref="J317:J341" si="20">I317*H317</f>
        <v>8237404.9799999995</v>
      </c>
      <c r="K317" s="75">
        <v>716.67</v>
      </c>
      <c r="L317" s="75">
        <f t="shared" ref="L317:L335" si="21">K317*H317</f>
        <v>8237404.9799999995</v>
      </c>
      <c r="M317" s="72" t="s">
        <v>243</v>
      </c>
    </row>
    <row r="318" spans="1:13" ht="38.25" x14ac:dyDescent="0.2">
      <c r="A318" s="8">
        <v>531</v>
      </c>
      <c r="B318" s="72" t="s">
        <v>240</v>
      </c>
      <c r="C318" s="72" t="s">
        <v>309</v>
      </c>
      <c r="D318" s="72" t="s">
        <v>230</v>
      </c>
      <c r="E318" s="73" t="s">
        <v>310</v>
      </c>
      <c r="F318" s="74" t="s">
        <v>312</v>
      </c>
      <c r="G318" s="72" t="s">
        <v>50</v>
      </c>
      <c r="H318" s="75">
        <v>22940</v>
      </c>
      <c r="I318" s="75">
        <v>1050</v>
      </c>
      <c r="J318" s="75">
        <f t="shared" si="20"/>
        <v>24087000</v>
      </c>
      <c r="K318" s="75">
        <v>1050</v>
      </c>
      <c r="L318" s="75">
        <f t="shared" si="21"/>
        <v>24087000</v>
      </c>
      <c r="M318" s="72" t="s">
        <v>243</v>
      </c>
    </row>
    <row r="319" spans="1:13" ht="25.5" x14ac:dyDescent="0.2">
      <c r="A319" s="8">
        <v>532</v>
      </c>
      <c r="B319" s="72" t="s">
        <v>240</v>
      </c>
      <c r="C319" s="72" t="s">
        <v>309</v>
      </c>
      <c r="D319" s="72" t="s">
        <v>230</v>
      </c>
      <c r="E319" s="73" t="s">
        <v>310</v>
      </c>
      <c r="F319" s="74" t="s">
        <v>313</v>
      </c>
      <c r="G319" s="72" t="s">
        <v>50</v>
      </c>
      <c r="H319" s="75">
        <v>290</v>
      </c>
      <c r="I319" s="75">
        <v>950</v>
      </c>
      <c r="J319" s="75">
        <f t="shared" si="20"/>
        <v>275500</v>
      </c>
      <c r="K319" s="75">
        <v>950</v>
      </c>
      <c r="L319" s="75">
        <f t="shared" si="21"/>
        <v>275500</v>
      </c>
      <c r="M319" s="72" t="s">
        <v>243</v>
      </c>
    </row>
    <row r="320" spans="1:13" ht="38.25" x14ac:dyDescent="0.2">
      <c r="A320" s="8">
        <v>533</v>
      </c>
      <c r="B320" s="72" t="s">
        <v>240</v>
      </c>
      <c r="C320" s="72" t="s">
        <v>309</v>
      </c>
      <c r="D320" s="72" t="s">
        <v>230</v>
      </c>
      <c r="E320" s="73" t="s">
        <v>310</v>
      </c>
      <c r="F320" s="74" t="s">
        <v>314</v>
      </c>
      <c r="G320" s="72" t="s">
        <v>50</v>
      </c>
      <c r="H320" s="75">
        <v>39</v>
      </c>
      <c r="I320" s="75">
        <v>1431.67</v>
      </c>
      <c r="J320" s="75">
        <f t="shared" si="20"/>
        <v>55835.130000000005</v>
      </c>
      <c r="K320" s="75">
        <v>1431.67</v>
      </c>
      <c r="L320" s="75">
        <f t="shared" si="21"/>
        <v>55835.130000000005</v>
      </c>
      <c r="M320" s="72" t="s">
        <v>243</v>
      </c>
    </row>
    <row r="321" spans="1:13" ht="25.5" x14ac:dyDescent="0.2">
      <c r="A321" s="8">
        <v>534</v>
      </c>
      <c r="B321" s="72" t="s">
        <v>240</v>
      </c>
      <c r="C321" s="72" t="s">
        <v>309</v>
      </c>
      <c r="D321" s="72" t="s">
        <v>230</v>
      </c>
      <c r="E321" s="73" t="s">
        <v>310</v>
      </c>
      <c r="F321" s="74" t="s">
        <v>315</v>
      </c>
      <c r="G321" s="72" t="s">
        <v>50</v>
      </c>
      <c r="H321" s="75">
        <v>24</v>
      </c>
      <c r="I321" s="75">
        <v>3955.66</v>
      </c>
      <c r="J321" s="75">
        <f t="shared" si="20"/>
        <v>94935.84</v>
      </c>
      <c r="K321" s="75">
        <v>3955.66</v>
      </c>
      <c r="L321" s="75">
        <f t="shared" si="21"/>
        <v>94935.84</v>
      </c>
      <c r="M321" s="72" t="s">
        <v>243</v>
      </c>
    </row>
    <row r="322" spans="1:13" ht="25.5" x14ac:dyDescent="0.2">
      <c r="A322" s="8">
        <v>535</v>
      </c>
      <c r="B322" s="72" t="s">
        <v>240</v>
      </c>
      <c r="C322" s="72" t="s">
        <v>309</v>
      </c>
      <c r="D322" s="72" t="s">
        <v>230</v>
      </c>
      <c r="E322" s="73" t="s">
        <v>310</v>
      </c>
      <c r="F322" s="74" t="s">
        <v>316</v>
      </c>
      <c r="G322" s="72" t="s">
        <v>50</v>
      </c>
      <c r="H322" s="75">
        <v>973</v>
      </c>
      <c r="I322" s="75">
        <v>2166.67</v>
      </c>
      <c r="J322" s="75">
        <f t="shared" si="20"/>
        <v>2108169.91</v>
      </c>
      <c r="K322" s="75">
        <v>2166.67</v>
      </c>
      <c r="L322" s="75">
        <f t="shared" si="21"/>
        <v>2108169.91</v>
      </c>
      <c r="M322" s="72" t="s">
        <v>243</v>
      </c>
    </row>
    <row r="323" spans="1:13" ht="25.5" x14ac:dyDescent="0.2">
      <c r="A323" s="8">
        <v>536</v>
      </c>
      <c r="B323" s="72" t="s">
        <v>240</v>
      </c>
      <c r="C323" s="72" t="s">
        <v>309</v>
      </c>
      <c r="D323" s="72" t="s">
        <v>93</v>
      </c>
      <c r="E323" s="73" t="s">
        <v>317</v>
      </c>
      <c r="F323" s="74" t="s">
        <v>318</v>
      </c>
      <c r="G323" s="72" t="s">
        <v>32</v>
      </c>
      <c r="H323" s="75">
        <v>69</v>
      </c>
      <c r="I323" s="75">
        <v>8925</v>
      </c>
      <c r="J323" s="75">
        <f t="shared" si="20"/>
        <v>615825</v>
      </c>
      <c r="K323" s="75">
        <v>8925</v>
      </c>
      <c r="L323" s="75">
        <f t="shared" si="21"/>
        <v>615825</v>
      </c>
      <c r="M323" s="72" t="s">
        <v>243</v>
      </c>
    </row>
    <row r="324" spans="1:13" ht="25.5" x14ac:dyDescent="0.2">
      <c r="A324" s="8">
        <v>537</v>
      </c>
      <c r="B324" s="72" t="s">
        <v>240</v>
      </c>
      <c r="C324" s="72" t="s">
        <v>309</v>
      </c>
      <c r="D324" s="72" t="s">
        <v>93</v>
      </c>
      <c r="E324" s="73" t="s">
        <v>317</v>
      </c>
      <c r="F324" s="74" t="s">
        <v>319</v>
      </c>
      <c r="G324" s="72" t="s">
        <v>32</v>
      </c>
      <c r="H324" s="75">
        <v>34</v>
      </c>
      <c r="I324" s="75">
        <v>8925</v>
      </c>
      <c r="J324" s="75">
        <f t="shared" si="20"/>
        <v>303450</v>
      </c>
      <c r="K324" s="75">
        <v>8925</v>
      </c>
      <c r="L324" s="75">
        <f t="shared" si="21"/>
        <v>303450</v>
      </c>
      <c r="M324" s="72" t="s">
        <v>243</v>
      </c>
    </row>
    <row r="325" spans="1:13" ht="25.5" x14ac:dyDescent="0.2">
      <c r="A325" s="8">
        <v>538</v>
      </c>
      <c r="B325" s="72" t="s">
        <v>240</v>
      </c>
      <c r="C325" s="72" t="s">
        <v>309</v>
      </c>
      <c r="D325" s="72" t="s">
        <v>29</v>
      </c>
      <c r="E325" s="73" t="s">
        <v>320</v>
      </c>
      <c r="F325" s="74" t="s">
        <v>321</v>
      </c>
      <c r="G325" s="72" t="s">
        <v>32</v>
      </c>
      <c r="H325" s="75">
        <v>76</v>
      </c>
      <c r="I325" s="75">
        <v>2305.06</v>
      </c>
      <c r="J325" s="75">
        <f t="shared" si="20"/>
        <v>175184.56</v>
      </c>
      <c r="K325" s="75">
        <v>2305.06</v>
      </c>
      <c r="L325" s="75">
        <f t="shared" si="21"/>
        <v>175184.56</v>
      </c>
      <c r="M325" s="72" t="s">
        <v>243</v>
      </c>
    </row>
    <row r="326" spans="1:13" ht="25.5" x14ac:dyDescent="0.2">
      <c r="A326" s="8">
        <v>539</v>
      </c>
      <c r="B326" s="72" t="s">
        <v>240</v>
      </c>
      <c r="C326" s="72" t="s">
        <v>309</v>
      </c>
      <c r="D326" s="72" t="s">
        <v>112</v>
      </c>
      <c r="E326" s="73" t="s">
        <v>322</v>
      </c>
      <c r="F326" s="74" t="s">
        <v>323</v>
      </c>
      <c r="G326" s="72" t="s">
        <v>32</v>
      </c>
      <c r="H326" s="75">
        <v>186</v>
      </c>
      <c r="I326" s="75">
        <v>17428.57</v>
      </c>
      <c r="J326" s="75">
        <f t="shared" si="20"/>
        <v>3241714.02</v>
      </c>
      <c r="K326" s="75">
        <v>17428.57</v>
      </c>
      <c r="L326" s="75">
        <f t="shared" si="21"/>
        <v>3241714.02</v>
      </c>
      <c r="M326" s="72" t="s">
        <v>243</v>
      </c>
    </row>
    <row r="327" spans="1:13" ht="25.5" x14ac:dyDescent="0.2">
      <c r="A327" s="8">
        <v>540</v>
      </c>
      <c r="B327" s="72" t="s">
        <v>240</v>
      </c>
      <c r="C327" s="72" t="s">
        <v>309</v>
      </c>
      <c r="D327" s="72" t="s">
        <v>112</v>
      </c>
      <c r="E327" s="73" t="s">
        <v>322</v>
      </c>
      <c r="F327" s="74" t="s">
        <v>289</v>
      </c>
      <c r="G327" s="72" t="s">
        <v>32</v>
      </c>
      <c r="H327" s="75">
        <v>647</v>
      </c>
      <c r="I327" s="75">
        <v>16065</v>
      </c>
      <c r="J327" s="75">
        <f t="shared" si="20"/>
        <v>10394055</v>
      </c>
      <c r="K327" s="75">
        <v>16065</v>
      </c>
      <c r="L327" s="75">
        <f t="shared" si="21"/>
        <v>10394055</v>
      </c>
      <c r="M327" s="72" t="s">
        <v>243</v>
      </c>
    </row>
    <row r="328" spans="1:13" ht="38.25" x14ac:dyDescent="0.2">
      <c r="A328" s="8">
        <v>541</v>
      </c>
      <c r="B328" s="72" t="s">
        <v>240</v>
      </c>
      <c r="C328" s="25" t="s">
        <v>309</v>
      </c>
      <c r="D328" s="35" t="s">
        <v>19</v>
      </c>
      <c r="E328" s="8" t="s">
        <v>294</v>
      </c>
      <c r="F328" s="8" t="s">
        <v>324</v>
      </c>
      <c r="G328" s="8" t="s">
        <v>17</v>
      </c>
      <c r="H328" s="76">
        <v>441</v>
      </c>
      <c r="I328" s="77">
        <v>24657.15</v>
      </c>
      <c r="J328" s="78">
        <f t="shared" si="20"/>
        <v>10873803.15</v>
      </c>
      <c r="K328" s="77">
        <v>24657.15</v>
      </c>
      <c r="L328" s="78">
        <f t="shared" si="21"/>
        <v>10873803.15</v>
      </c>
      <c r="M328" s="72" t="s">
        <v>243</v>
      </c>
    </row>
    <row r="329" spans="1:13" ht="63.75" x14ac:dyDescent="0.2">
      <c r="A329" s="8">
        <v>542</v>
      </c>
      <c r="B329" s="72" t="s">
        <v>240</v>
      </c>
      <c r="C329" s="25" t="s">
        <v>309</v>
      </c>
      <c r="D329" s="35" t="s">
        <v>19</v>
      </c>
      <c r="E329" s="8" t="s">
        <v>294</v>
      </c>
      <c r="F329" s="8" t="s">
        <v>325</v>
      </c>
      <c r="G329" s="8" t="s">
        <v>17</v>
      </c>
      <c r="H329" s="76">
        <v>1546</v>
      </c>
      <c r="I329" s="77">
        <v>16066.67</v>
      </c>
      <c r="J329" s="78">
        <f t="shared" si="20"/>
        <v>24839071.82</v>
      </c>
      <c r="K329" s="77">
        <v>16066.67</v>
      </c>
      <c r="L329" s="78">
        <f t="shared" si="21"/>
        <v>24839071.82</v>
      </c>
      <c r="M329" s="72" t="s">
        <v>243</v>
      </c>
    </row>
    <row r="330" spans="1:13" ht="25.5" x14ac:dyDescent="0.2">
      <c r="A330" s="8">
        <v>543</v>
      </c>
      <c r="B330" s="72" t="s">
        <v>240</v>
      </c>
      <c r="C330" s="25" t="s">
        <v>309</v>
      </c>
      <c r="D330" s="8" t="s">
        <v>244</v>
      </c>
      <c r="E330" s="8" t="s">
        <v>326</v>
      </c>
      <c r="F330" s="8" t="s">
        <v>327</v>
      </c>
      <c r="G330" s="8" t="s">
        <v>17</v>
      </c>
      <c r="H330" s="76">
        <v>157</v>
      </c>
      <c r="I330" s="77">
        <v>23833.34</v>
      </c>
      <c r="J330" s="78">
        <f t="shared" si="20"/>
        <v>3741834.38</v>
      </c>
      <c r="K330" s="77">
        <v>23833.34</v>
      </c>
      <c r="L330" s="78">
        <f t="shared" si="21"/>
        <v>3741834.38</v>
      </c>
      <c r="M330" s="72" t="s">
        <v>243</v>
      </c>
    </row>
    <row r="331" spans="1:13" ht="51" x14ac:dyDescent="0.2">
      <c r="A331" s="8">
        <v>544</v>
      </c>
      <c r="B331" s="72" t="s">
        <v>240</v>
      </c>
      <c r="C331" s="25" t="s">
        <v>309</v>
      </c>
      <c r="D331" s="8" t="s">
        <v>112</v>
      </c>
      <c r="E331" s="8" t="s">
        <v>322</v>
      </c>
      <c r="F331" s="8" t="s">
        <v>328</v>
      </c>
      <c r="G331" s="8" t="s">
        <v>32</v>
      </c>
      <c r="H331" s="76">
        <v>161</v>
      </c>
      <c r="I331" s="77">
        <v>35333.339999999997</v>
      </c>
      <c r="J331" s="78">
        <f t="shared" si="20"/>
        <v>5688667.7399999993</v>
      </c>
      <c r="K331" s="77">
        <v>35333.339999999997</v>
      </c>
      <c r="L331" s="78">
        <f t="shared" si="21"/>
        <v>5688667.7399999993</v>
      </c>
      <c r="M331" s="72" t="s">
        <v>243</v>
      </c>
    </row>
    <row r="332" spans="1:13" ht="38.25" x14ac:dyDescent="0.2">
      <c r="A332" s="8">
        <v>545</v>
      </c>
      <c r="B332" s="72" t="s">
        <v>240</v>
      </c>
      <c r="C332" s="25" t="s">
        <v>309</v>
      </c>
      <c r="D332" s="8" t="s">
        <v>22</v>
      </c>
      <c r="E332" s="8" t="s">
        <v>329</v>
      </c>
      <c r="F332" s="8" t="s">
        <v>330</v>
      </c>
      <c r="G332" s="8" t="s">
        <v>17</v>
      </c>
      <c r="H332" s="76">
        <v>505</v>
      </c>
      <c r="I332" s="77">
        <v>23451.19</v>
      </c>
      <c r="J332" s="78">
        <f t="shared" si="20"/>
        <v>11842850.949999999</v>
      </c>
      <c r="K332" s="77">
        <v>23451.19</v>
      </c>
      <c r="L332" s="78">
        <f t="shared" si="21"/>
        <v>11842850.949999999</v>
      </c>
      <c r="M332" s="72" t="s">
        <v>243</v>
      </c>
    </row>
    <row r="333" spans="1:13" ht="38.25" x14ac:dyDescent="0.2">
      <c r="A333" s="8">
        <v>546</v>
      </c>
      <c r="B333" s="72" t="s">
        <v>240</v>
      </c>
      <c r="C333" s="25" t="s">
        <v>309</v>
      </c>
      <c r="D333" s="8" t="s">
        <v>99</v>
      </c>
      <c r="E333" s="8" t="s">
        <v>331</v>
      </c>
      <c r="F333" s="8" t="s">
        <v>332</v>
      </c>
      <c r="G333" s="8" t="s">
        <v>17</v>
      </c>
      <c r="H333" s="76">
        <v>496</v>
      </c>
      <c r="I333" s="77">
        <v>32316.67</v>
      </c>
      <c r="J333" s="78">
        <f t="shared" si="20"/>
        <v>16029068.319999998</v>
      </c>
      <c r="K333" s="77">
        <v>32316.67</v>
      </c>
      <c r="L333" s="78">
        <f t="shared" si="21"/>
        <v>16029068.319999998</v>
      </c>
      <c r="M333" s="72" t="s">
        <v>243</v>
      </c>
    </row>
    <row r="334" spans="1:13" ht="25.5" x14ac:dyDescent="0.2">
      <c r="A334" s="8">
        <v>547</v>
      </c>
      <c r="B334" s="72" t="s">
        <v>240</v>
      </c>
      <c r="C334" s="25" t="s">
        <v>309</v>
      </c>
      <c r="D334" s="8" t="s">
        <v>164</v>
      </c>
      <c r="E334" s="26" t="s">
        <v>333</v>
      </c>
      <c r="F334" s="26" t="s">
        <v>334</v>
      </c>
      <c r="G334" s="26" t="s">
        <v>32</v>
      </c>
      <c r="H334" s="26">
        <v>15</v>
      </c>
      <c r="I334" s="79">
        <v>6333.34</v>
      </c>
      <c r="J334" s="78">
        <f t="shared" si="20"/>
        <v>95000.1</v>
      </c>
      <c r="K334" s="79">
        <v>6333.34</v>
      </c>
      <c r="L334" s="79">
        <f t="shared" si="21"/>
        <v>95000.1</v>
      </c>
      <c r="M334" s="72" t="s">
        <v>243</v>
      </c>
    </row>
    <row r="335" spans="1:13" ht="63.75" x14ac:dyDescent="0.2">
      <c r="A335" s="8">
        <v>548</v>
      </c>
      <c r="B335" s="80" t="s">
        <v>335</v>
      </c>
      <c r="C335" s="20" t="s">
        <v>336</v>
      </c>
      <c r="D335" s="20" t="s">
        <v>19</v>
      </c>
      <c r="E335" s="81" t="s">
        <v>337</v>
      </c>
      <c r="F335" s="20" t="s">
        <v>338</v>
      </c>
      <c r="G335" s="20" t="s">
        <v>17</v>
      </c>
      <c r="H335" s="22">
        <v>65</v>
      </c>
      <c r="I335" s="22">
        <v>28000</v>
      </c>
      <c r="J335" s="22">
        <f t="shared" si="20"/>
        <v>1820000</v>
      </c>
      <c r="K335" s="22">
        <v>27999</v>
      </c>
      <c r="L335" s="22">
        <f t="shared" si="21"/>
        <v>1819935</v>
      </c>
      <c r="M335" s="28" t="s">
        <v>62</v>
      </c>
    </row>
    <row r="336" spans="1:13" ht="63.75" x14ac:dyDescent="0.2">
      <c r="A336" s="8">
        <v>549</v>
      </c>
      <c r="B336" s="80" t="s">
        <v>335</v>
      </c>
      <c r="C336" s="20" t="s">
        <v>339</v>
      </c>
      <c r="D336" s="20" t="s">
        <v>19</v>
      </c>
      <c r="E336" s="81" t="s">
        <v>340</v>
      </c>
      <c r="F336" s="20" t="s">
        <v>341</v>
      </c>
      <c r="G336" s="20" t="s">
        <v>17</v>
      </c>
      <c r="H336" s="22">
        <v>370</v>
      </c>
      <c r="I336" s="22">
        <v>25625</v>
      </c>
      <c r="J336" s="22">
        <f t="shared" si="20"/>
        <v>9481250</v>
      </c>
      <c r="K336" s="22">
        <v>21781.25</v>
      </c>
      <c r="L336" s="22">
        <f>H336*K336</f>
        <v>8059062.5</v>
      </c>
      <c r="M336" s="25" t="s">
        <v>67</v>
      </c>
    </row>
    <row r="337" spans="1:13" ht="25.5" x14ac:dyDescent="0.2">
      <c r="A337" s="8">
        <v>550</v>
      </c>
      <c r="B337" s="20" t="s">
        <v>342</v>
      </c>
      <c r="C337" s="20" t="s">
        <v>343</v>
      </c>
      <c r="D337" s="82" t="s">
        <v>29</v>
      </c>
      <c r="E337" s="83" t="s">
        <v>187</v>
      </c>
      <c r="F337" s="20" t="s">
        <v>344</v>
      </c>
      <c r="G337" s="20" t="s">
        <v>79</v>
      </c>
      <c r="H337" s="22">
        <v>310</v>
      </c>
      <c r="I337" s="85">
        <v>6500</v>
      </c>
      <c r="J337" s="22">
        <f t="shared" si="20"/>
        <v>2015000</v>
      </c>
      <c r="K337" s="22">
        <v>5400</v>
      </c>
      <c r="L337" s="22">
        <f>K337*H337</f>
        <v>1674000</v>
      </c>
      <c r="M337" s="25" t="s">
        <v>67</v>
      </c>
    </row>
    <row r="338" spans="1:13" ht="25.5" x14ac:dyDescent="0.2">
      <c r="A338" s="8">
        <v>551</v>
      </c>
      <c r="B338" s="20" t="s">
        <v>342</v>
      </c>
      <c r="C338" s="20" t="s">
        <v>343</v>
      </c>
      <c r="D338" s="86" t="s">
        <v>22</v>
      </c>
      <c r="E338" s="86" t="s">
        <v>41</v>
      </c>
      <c r="F338" s="87" t="s">
        <v>345</v>
      </c>
      <c r="G338" s="20" t="s">
        <v>17</v>
      </c>
      <c r="H338" s="22">
        <v>184</v>
      </c>
      <c r="I338" s="88">
        <v>33167</v>
      </c>
      <c r="J338" s="22">
        <f t="shared" si="20"/>
        <v>6102728</v>
      </c>
      <c r="K338" s="88">
        <v>28100</v>
      </c>
      <c r="L338" s="22">
        <f>K338*H338</f>
        <v>5170400</v>
      </c>
      <c r="M338" s="25" t="s">
        <v>67</v>
      </c>
    </row>
    <row r="339" spans="1:13" ht="25.5" x14ac:dyDescent="0.2">
      <c r="A339" s="8">
        <v>552</v>
      </c>
      <c r="B339" s="20" t="s">
        <v>342</v>
      </c>
      <c r="C339" s="20" t="s">
        <v>343</v>
      </c>
      <c r="D339" s="89" t="s">
        <v>244</v>
      </c>
      <c r="E339" s="89" t="s">
        <v>41</v>
      </c>
      <c r="F339" s="20" t="s">
        <v>346</v>
      </c>
      <c r="G339" s="20" t="s">
        <v>17</v>
      </c>
      <c r="H339" s="22">
        <v>144</v>
      </c>
      <c r="I339" s="75">
        <v>27000</v>
      </c>
      <c r="J339" s="22">
        <f t="shared" si="20"/>
        <v>3888000</v>
      </c>
      <c r="K339" s="88">
        <v>22850</v>
      </c>
      <c r="L339" s="22">
        <f>K339*H339</f>
        <v>3290400</v>
      </c>
      <c r="M339" s="25" t="s">
        <v>67</v>
      </c>
    </row>
    <row r="340" spans="1:13" ht="25.5" x14ac:dyDescent="0.2">
      <c r="A340" s="8">
        <v>553</v>
      </c>
      <c r="B340" s="20" t="s">
        <v>342</v>
      </c>
      <c r="C340" s="20" t="s">
        <v>343</v>
      </c>
      <c r="D340" s="89" t="s">
        <v>19</v>
      </c>
      <c r="E340" s="89" t="s">
        <v>41</v>
      </c>
      <c r="F340" s="20" t="s">
        <v>347</v>
      </c>
      <c r="G340" s="20" t="s">
        <v>17</v>
      </c>
      <c r="H340" s="22">
        <v>5178</v>
      </c>
      <c r="I340" s="90">
        <v>24667</v>
      </c>
      <c r="J340" s="22">
        <f t="shared" si="20"/>
        <v>127725726</v>
      </c>
      <c r="K340" s="91">
        <v>20870</v>
      </c>
      <c r="L340" s="22">
        <f>K340*H340</f>
        <v>108064860</v>
      </c>
      <c r="M340" s="25" t="s">
        <v>67</v>
      </c>
    </row>
    <row r="341" spans="1:13" ht="25.5" x14ac:dyDescent="0.2">
      <c r="A341" s="8">
        <v>554</v>
      </c>
      <c r="B341" s="20" t="s">
        <v>342</v>
      </c>
      <c r="C341" s="20" t="s">
        <v>343</v>
      </c>
      <c r="D341" s="83" t="s">
        <v>15</v>
      </c>
      <c r="E341" s="92" t="s">
        <v>41</v>
      </c>
      <c r="F341" s="20" t="s">
        <v>348</v>
      </c>
      <c r="G341" s="20" t="s">
        <v>17</v>
      </c>
      <c r="H341" s="22">
        <v>2120</v>
      </c>
      <c r="I341" s="75">
        <v>44750</v>
      </c>
      <c r="J341" s="22">
        <f t="shared" si="20"/>
        <v>94870000</v>
      </c>
      <c r="K341" s="91">
        <v>38037.5</v>
      </c>
      <c r="L341" s="22">
        <f>K341*H341</f>
        <v>80639500</v>
      </c>
      <c r="M341" s="28" t="s">
        <v>62</v>
      </c>
    </row>
    <row r="342" spans="1:13" ht="25.5" x14ac:dyDescent="0.2">
      <c r="A342" s="8">
        <v>555</v>
      </c>
      <c r="B342" s="93" t="s">
        <v>342</v>
      </c>
      <c r="C342" s="93" t="s">
        <v>349</v>
      </c>
      <c r="D342" s="93" t="s">
        <v>244</v>
      </c>
      <c r="E342" s="94" t="s">
        <v>293</v>
      </c>
      <c r="F342" s="93" t="s">
        <v>350</v>
      </c>
      <c r="G342" s="93" t="s">
        <v>17</v>
      </c>
      <c r="H342" s="95">
        <v>28</v>
      </c>
      <c r="I342" s="95">
        <v>27000</v>
      </c>
      <c r="J342" s="95">
        <v>756000</v>
      </c>
      <c r="K342" s="95">
        <v>27000</v>
      </c>
      <c r="L342" s="95">
        <v>756000</v>
      </c>
      <c r="M342" s="97" t="s">
        <v>351</v>
      </c>
    </row>
    <row r="343" spans="1:13" ht="38.25" x14ac:dyDescent="0.2">
      <c r="A343" s="8">
        <v>556</v>
      </c>
      <c r="B343" s="93" t="s">
        <v>342</v>
      </c>
      <c r="C343" s="93" t="s">
        <v>349</v>
      </c>
      <c r="D343" s="98" t="s">
        <v>145</v>
      </c>
      <c r="E343" s="94" t="s">
        <v>293</v>
      </c>
      <c r="F343" s="93" t="s">
        <v>352</v>
      </c>
      <c r="G343" s="93" t="s">
        <v>17</v>
      </c>
      <c r="H343" s="95">
        <v>4</v>
      </c>
      <c r="I343" s="96">
        <v>25333</v>
      </c>
      <c r="J343" s="96">
        <v>101332</v>
      </c>
      <c r="K343" s="95">
        <v>25333</v>
      </c>
      <c r="L343" s="95">
        <v>101332</v>
      </c>
      <c r="M343" s="97" t="s">
        <v>351</v>
      </c>
    </row>
    <row r="344" spans="1:13" ht="25.5" x14ac:dyDescent="0.2">
      <c r="A344" s="8">
        <v>557</v>
      </c>
      <c r="B344" s="93" t="s">
        <v>342</v>
      </c>
      <c r="C344" s="93" t="s">
        <v>349</v>
      </c>
      <c r="D344" s="99" t="s">
        <v>15</v>
      </c>
      <c r="E344" s="94" t="s">
        <v>293</v>
      </c>
      <c r="F344" s="93" t="s">
        <v>353</v>
      </c>
      <c r="G344" s="93" t="s">
        <v>17</v>
      </c>
      <c r="H344" s="95">
        <v>47</v>
      </c>
      <c r="I344" s="96">
        <v>44750</v>
      </c>
      <c r="J344" s="96">
        <v>2103250</v>
      </c>
      <c r="K344" s="95">
        <v>36085.5</v>
      </c>
      <c r="L344" s="95">
        <v>1696018.5</v>
      </c>
      <c r="M344" s="25" t="s">
        <v>91</v>
      </c>
    </row>
    <row r="345" spans="1:13" ht="38.25" x14ac:dyDescent="0.2">
      <c r="A345" s="8">
        <v>558</v>
      </c>
      <c r="B345" s="25" t="s">
        <v>342</v>
      </c>
      <c r="C345" s="25" t="s">
        <v>354</v>
      </c>
      <c r="D345" s="25" t="s">
        <v>19</v>
      </c>
      <c r="E345" s="26" t="s">
        <v>355</v>
      </c>
      <c r="F345" s="26" t="s">
        <v>356</v>
      </c>
      <c r="G345" s="25" t="s">
        <v>70</v>
      </c>
      <c r="H345" s="100">
        <v>450</v>
      </c>
      <c r="I345" s="100">
        <v>24667</v>
      </c>
      <c r="J345" s="100">
        <f t="shared" ref="J345:J362" si="22">I345*H345</f>
        <v>11100150</v>
      </c>
      <c r="K345" s="100">
        <v>20965</v>
      </c>
      <c r="L345" s="100">
        <f>K345*H345</f>
        <v>9434250</v>
      </c>
      <c r="M345" s="25" t="s">
        <v>67</v>
      </c>
    </row>
    <row r="346" spans="1:13" ht="38.25" x14ac:dyDescent="0.2">
      <c r="A346" s="8">
        <v>559</v>
      </c>
      <c r="B346" s="25" t="s">
        <v>342</v>
      </c>
      <c r="C346" s="25" t="s">
        <v>354</v>
      </c>
      <c r="D346" s="25" t="s">
        <v>304</v>
      </c>
      <c r="E346" s="26" t="s">
        <v>146</v>
      </c>
      <c r="F346" s="25" t="s">
        <v>357</v>
      </c>
      <c r="G346" s="25" t="s">
        <v>70</v>
      </c>
      <c r="H346" s="100">
        <v>30</v>
      </c>
      <c r="I346" s="24">
        <v>55667</v>
      </c>
      <c r="J346" s="100">
        <f t="shared" si="22"/>
        <v>1670010</v>
      </c>
      <c r="K346" s="100">
        <v>47315</v>
      </c>
      <c r="L346" s="100">
        <f>K346*H346</f>
        <v>1419450</v>
      </c>
      <c r="M346" s="25" t="s">
        <v>67</v>
      </c>
    </row>
    <row r="347" spans="1:13" ht="25.5" x14ac:dyDescent="0.2">
      <c r="A347" s="8">
        <v>560</v>
      </c>
      <c r="B347" s="25" t="s">
        <v>342</v>
      </c>
      <c r="C347" s="25" t="s">
        <v>354</v>
      </c>
      <c r="D347" s="46" t="s">
        <v>99</v>
      </c>
      <c r="E347" s="26" t="s">
        <v>146</v>
      </c>
      <c r="F347" s="101" t="s">
        <v>358</v>
      </c>
      <c r="G347" s="25" t="s">
        <v>70</v>
      </c>
      <c r="H347" s="46">
        <v>1</v>
      </c>
      <c r="I347" s="78">
        <v>44667</v>
      </c>
      <c r="J347" s="78">
        <f t="shared" si="22"/>
        <v>44667</v>
      </c>
      <c r="K347" s="78">
        <v>37966</v>
      </c>
      <c r="L347" s="78">
        <v>37966</v>
      </c>
      <c r="M347" s="25" t="s">
        <v>67</v>
      </c>
    </row>
    <row r="348" spans="1:13" ht="25.5" x14ac:dyDescent="0.2">
      <c r="A348" s="8">
        <v>561</v>
      </c>
      <c r="B348" s="25" t="s">
        <v>342</v>
      </c>
      <c r="C348" s="102" t="s">
        <v>359</v>
      </c>
      <c r="D348" s="102" t="s">
        <v>145</v>
      </c>
      <c r="E348" s="102" t="s">
        <v>360</v>
      </c>
      <c r="F348" s="102" t="s">
        <v>361</v>
      </c>
      <c r="G348" s="102" t="s">
        <v>17</v>
      </c>
      <c r="H348" s="102">
        <v>39</v>
      </c>
      <c r="I348" s="103">
        <v>39000</v>
      </c>
      <c r="J348" s="104">
        <f t="shared" si="22"/>
        <v>1521000</v>
      </c>
      <c r="K348" s="105">
        <v>20870</v>
      </c>
      <c r="L348" s="106">
        <f t="shared" ref="L348:L362" si="23">K348*H348</f>
        <v>813930</v>
      </c>
      <c r="M348" s="25" t="s">
        <v>67</v>
      </c>
    </row>
    <row r="349" spans="1:13" ht="25.5" x14ac:dyDescent="0.2">
      <c r="A349" s="8">
        <v>562</v>
      </c>
      <c r="B349" s="25" t="s">
        <v>342</v>
      </c>
      <c r="C349" s="102" t="s">
        <v>359</v>
      </c>
      <c r="D349" s="102" t="s">
        <v>22</v>
      </c>
      <c r="E349" s="102" t="s">
        <v>362</v>
      </c>
      <c r="F349" s="102" t="s">
        <v>363</v>
      </c>
      <c r="G349" s="102" t="s">
        <v>17</v>
      </c>
      <c r="H349" s="102">
        <v>100</v>
      </c>
      <c r="I349" s="103">
        <v>32167</v>
      </c>
      <c r="J349" s="104">
        <f t="shared" si="22"/>
        <v>3216700</v>
      </c>
      <c r="K349" s="105">
        <v>27300</v>
      </c>
      <c r="L349" s="106">
        <f t="shared" si="23"/>
        <v>2730000</v>
      </c>
      <c r="M349" s="25" t="s">
        <v>67</v>
      </c>
    </row>
    <row r="350" spans="1:13" ht="25.5" x14ac:dyDescent="0.2">
      <c r="A350" s="8">
        <v>563</v>
      </c>
      <c r="B350" s="25" t="s">
        <v>342</v>
      </c>
      <c r="C350" s="102" t="s">
        <v>359</v>
      </c>
      <c r="D350" s="102" t="s">
        <v>19</v>
      </c>
      <c r="E350" s="102" t="s">
        <v>364</v>
      </c>
      <c r="F350" s="102" t="s">
        <v>365</v>
      </c>
      <c r="G350" s="102" t="s">
        <v>17</v>
      </c>
      <c r="H350" s="102">
        <v>3793</v>
      </c>
      <c r="I350" s="103">
        <v>25000</v>
      </c>
      <c r="J350" s="104">
        <f t="shared" si="22"/>
        <v>94825000</v>
      </c>
      <c r="K350" s="105">
        <v>21150</v>
      </c>
      <c r="L350" s="106">
        <f t="shared" si="23"/>
        <v>80221950</v>
      </c>
      <c r="M350" s="25" t="s">
        <v>67</v>
      </c>
    </row>
    <row r="351" spans="1:13" ht="25.5" x14ac:dyDescent="0.2">
      <c r="A351" s="8">
        <v>564</v>
      </c>
      <c r="B351" s="25" t="s">
        <v>342</v>
      </c>
      <c r="C351" s="102" t="s">
        <v>359</v>
      </c>
      <c r="D351" s="102" t="s">
        <v>19</v>
      </c>
      <c r="E351" s="102" t="s">
        <v>366</v>
      </c>
      <c r="F351" s="102" t="s">
        <v>367</v>
      </c>
      <c r="G351" s="102" t="s">
        <v>17</v>
      </c>
      <c r="H351" s="102">
        <v>93</v>
      </c>
      <c r="I351" s="103">
        <v>25000</v>
      </c>
      <c r="J351" s="104">
        <f t="shared" si="22"/>
        <v>2325000</v>
      </c>
      <c r="K351" s="105">
        <v>21150</v>
      </c>
      <c r="L351" s="106">
        <f t="shared" si="23"/>
        <v>1966950</v>
      </c>
      <c r="M351" s="25" t="s">
        <v>67</v>
      </c>
    </row>
    <row r="352" spans="1:13" ht="25.5" x14ac:dyDescent="0.2">
      <c r="A352" s="8">
        <v>565</v>
      </c>
      <c r="B352" s="25" t="s">
        <v>342</v>
      </c>
      <c r="C352" s="102" t="s">
        <v>359</v>
      </c>
      <c r="D352" s="102" t="s">
        <v>29</v>
      </c>
      <c r="E352" s="102" t="s">
        <v>368</v>
      </c>
      <c r="F352" s="102" t="s">
        <v>369</v>
      </c>
      <c r="G352" s="102" t="s">
        <v>32</v>
      </c>
      <c r="H352" s="102">
        <v>58</v>
      </c>
      <c r="I352" s="103">
        <v>7167</v>
      </c>
      <c r="J352" s="104">
        <f t="shared" si="22"/>
        <v>415686</v>
      </c>
      <c r="K352" s="105">
        <v>6000</v>
      </c>
      <c r="L352" s="106">
        <f t="shared" si="23"/>
        <v>348000</v>
      </c>
      <c r="M352" s="25" t="s">
        <v>67</v>
      </c>
    </row>
    <row r="353" spans="1:13" ht="25.5" x14ac:dyDescent="0.2">
      <c r="A353" s="8">
        <v>566</v>
      </c>
      <c r="B353" s="25" t="s">
        <v>342</v>
      </c>
      <c r="C353" s="102" t="s">
        <v>359</v>
      </c>
      <c r="D353" s="102" t="s">
        <v>22</v>
      </c>
      <c r="E353" s="102" t="s">
        <v>370</v>
      </c>
      <c r="F353" s="102" t="s">
        <v>371</v>
      </c>
      <c r="G353" s="102" t="s">
        <v>17</v>
      </c>
      <c r="H353" s="102">
        <v>44</v>
      </c>
      <c r="I353" s="103">
        <v>32167</v>
      </c>
      <c r="J353" s="104">
        <f t="shared" si="22"/>
        <v>1415348</v>
      </c>
      <c r="K353" s="105">
        <v>27250</v>
      </c>
      <c r="L353" s="106">
        <f t="shared" si="23"/>
        <v>1199000</v>
      </c>
      <c r="M353" s="25" t="s">
        <v>67</v>
      </c>
    </row>
    <row r="354" spans="1:13" ht="25.5" x14ac:dyDescent="0.2">
      <c r="A354" s="8">
        <v>567</v>
      </c>
      <c r="B354" s="25" t="s">
        <v>342</v>
      </c>
      <c r="C354" s="102" t="s">
        <v>359</v>
      </c>
      <c r="D354" s="102" t="s">
        <v>244</v>
      </c>
      <c r="E354" s="81" t="s">
        <v>372</v>
      </c>
      <c r="F354" s="20" t="s">
        <v>373</v>
      </c>
      <c r="G354" s="102" t="s">
        <v>17</v>
      </c>
      <c r="H354" s="107">
        <v>407</v>
      </c>
      <c r="I354" s="103">
        <v>27000</v>
      </c>
      <c r="J354" s="104">
        <f t="shared" si="22"/>
        <v>10989000</v>
      </c>
      <c r="K354" s="105">
        <v>22850</v>
      </c>
      <c r="L354" s="106">
        <f t="shared" si="23"/>
        <v>9299950</v>
      </c>
      <c r="M354" s="25" t="s">
        <v>67</v>
      </c>
    </row>
    <row r="355" spans="1:13" ht="25.5" x14ac:dyDescent="0.2">
      <c r="A355" s="8">
        <v>568</v>
      </c>
      <c r="B355" s="25" t="s">
        <v>342</v>
      </c>
      <c r="C355" s="102" t="s">
        <v>359</v>
      </c>
      <c r="D355" s="102" t="s">
        <v>99</v>
      </c>
      <c r="E355" s="108" t="s">
        <v>374</v>
      </c>
      <c r="F355" s="20" t="s">
        <v>375</v>
      </c>
      <c r="G355" s="102" t="s">
        <v>17</v>
      </c>
      <c r="H355" s="107">
        <v>2</v>
      </c>
      <c r="I355" s="103">
        <v>39000</v>
      </c>
      <c r="J355" s="104">
        <f t="shared" si="22"/>
        <v>78000</v>
      </c>
      <c r="K355" s="105">
        <v>33050</v>
      </c>
      <c r="L355" s="106">
        <f t="shared" si="23"/>
        <v>66100</v>
      </c>
      <c r="M355" s="25" t="s">
        <v>67</v>
      </c>
    </row>
    <row r="356" spans="1:13" ht="38.25" x14ac:dyDescent="0.2">
      <c r="A356" s="8">
        <v>569</v>
      </c>
      <c r="B356" s="25" t="s">
        <v>342</v>
      </c>
      <c r="C356" s="20" t="s">
        <v>376</v>
      </c>
      <c r="D356" s="20" t="s">
        <v>22</v>
      </c>
      <c r="E356" s="81" t="s">
        <v>41</v>
      </c>
      <c r="F356" s="108" t="s">
        <v>377</v>
      </c>
      <c r="G356" s="20" t="s">
        <v>17</v>
      </c>
      <c r="H356" s="22">
        <v>7</v>
      </c>
      <c r="I356" s="22">
        <v>30500</v>
      </c>
      <c r="J356" s="22">
        <f t="shared" si="22"/>
        <v>213500</v>
      </c>
      <c r="K356" s="22">
        <v>25800</v>
      </c>
      <c r="L356" s="22">
        <f t="shared" si="23"/>
        <v>180600</v>
      </c>
      <c r="M356" s="25" t="s">
        <v>67</v>
      </c>
    </row>
    <row r="357" spans="1:13" ht="51" x14ac:dyDescent="0.2">
      <c r="A357" s="8">
        <v>570</v>
      </c>
      <c r="B357" s="25" t="s">
        <v>342</v>
      </c>
      <c r="C357" s="20" t="s">
        <v>376</v>
      </c>
      <c r="D357" s="20" t="s">
        <v>19</v>
      </c>
      <c r="E357" s="81" t="s">
        <v>41</v>
      </c>
      <c r="F357" s="20" t="s">
        <v>378</v>
      </c>
      <c r="G357" s="20" t="s">
        <v>17</v>
      </c>
      <c r="H357" s="22">
        <v>25</v>
      </c>
      <c r="I357" s="88">
        <v>24667</v>
      </c>
      <c r="J357" s="22">
        <f t="shared" si="22"/>
        <v>616675</v>
      </c>
      <c r="K357" s="22">
        <v>20870</v>
      </c>
      <c r="L357" s="22">
        <f t="shared" si="23"/>
        <v>521750</v>
      </c>
      <c r="M357" s="25" t="s">
        <v>67</v>
      </c>
    </row>
    <row r="358" spans="1:13" ht="51" x14ac:dyDescent="0.2">
      <c r="A358" s="8">
        <v>571</v>
      </c>
      <c r="B358" s="25" t="s">
        <v>342</v>
      </c>
      <c r="C358" s="20" t="s">
        <v>376</v>
      </c>
      <c r="D358" s="20" t="s">
        <v>19</v>
      </c>
      <c r="E358" s="81" t="s">
        <v>41</v>
      </c>
      <c r="F358" s="20" t="s">
        <v>378</v>
      </c>
      <c r="G358" s="20" t="s">
        <v>17</v>
      </c>
      <c r="H358" s="22">
        <v>45</v>
      </c>
      <c r="I358" s="88">
        <v>24667</v>
      </c>
      <c r="J358" s="22">
        <f t="shared" si="22"/>
        <v>1110015</v>
      </c>
      <c r="K358" s="22">
        <v>20870</v>
      </c>
      <c r="L358" s="22">
        <f t="shared" si="23"/>
        <v>939150</v>
      </c>
      <c r="M358" s="25" t="s">
        <v>67</v>
      </c>
    </row>
    <row r="359" spans="1:13" ht="38.25" x14ac:dyDescent="0.2">
      <c r="A359" s="25">
        <v>1</v>
      </c>
      <c r="B359" s="20" t="s">
        <v>379</v>
      </c>
      <c r="C359" s="20" t="s">
        <v>379</v>
      </c>
      <c r="D359" s="109" t="s">
        <v>19</v>
      </c>
      <c r="E359" s="109" t="s">
        <v>294</v>
      </c>
      <c r="F359" s="20" t="s">
        <v>380</v>
      </c>
      <c r="G359" s="20" t="s">
        <v>17</v>
      </c>
      <c r="H359" s="22">
        <f>364+250+313+205+372+409+314+190+330</f>
        <v>2747</v>
      </c>
      <c r="I359" s="22">
        <v>35640</v>
      </c>
      <c r="J359" s="22">
        <f t="shared" si="22"/>
        <v>97903080</v>
      </c>
      <c r="K359" s="22">
        <v>26900</v>
      </c>
      <c r="L359" s="22">
        <f t="shared" si="23"/>
        <v>73894300</v>
      </c>
      <c r="M359" s="8" t="s">
        <v>18</v>
      </c>
    </row>
    <row r="360" spans="1:13" ht="38.25" x14ac:dyDescent="0.2">
      <c r="A360" s="25">
        <v>2</v>
      </c>
      <c r="B360" s="20" t="s">
        <v>379</v>
      </c>
      <c r="C360" s="20" t="s">
        <v>379</v>
      </c>
      <c r="D360" s="109" t="s">
        <v>15</v>
      </c>
      <c r="E360" s="109" t="s">
        <v>381</v>
      </c>
      <c r="F360" s="20" t="s">
        <v>382</v>
      </c>
      <c r="G360" s="20" t="s">
        <v>17</v>
      </c>
      <c r="H360" s="22">
        <f>137+154+195+305+125+450+174+121+17</f>
        <v>1678</v>
      </c>
      <c r="I360" s="22">
        <v>58520</v>
      </c>
      <c r="J360" s="22">
        <f t="shared" si="22"/>
        <v>98196560</v>
      </c>
      <c r="K360" s="110">
        <v>46400</v>
      </c>
      <c r="L360" s="110">
        <f t="shared" si="23"/>
        <v>77859200</v>
      </c>
      <c r="M360" s="8" t="s">
        <v>18</v>
      </c>
    </row>
    <row r="361" spans="1:13" ht="38.25" x14ac:dyDescent="0.2">
      <c r="A361" s="25">
        <v>3</v>
      </c>
      <c r="B361" s="20" t="s">
        <v>379</v>
      </c>
      <c r="C361" s="20" t="s">
        <v>379</v>
      </c>
      <c r="D361" s="109" t="s">
        <v>19</v>
      </c>
      <c r="E361" s="109" t="s">
        <v>294</v>
      </c>
      <c r="F361" s="20" t="s">
        <v>380</v>
      </c>
      <c r="G361" s="20" t="s">
        <v>17</v>
      </c>
      <c r="H361" s="84">
        <v>1987</v>
      </c>
      <c r="I361" s="22">
        <v>32400</v>
      </c>
      <c r="J361" s="22">
        <f t="shared" si="22"/>
        <v>64378800</v>
      </c>
      <c r="K361" s="110">
        <v>22000</v>
      </c>
      <c r="L361" s="110">
        <f t="shared" si="23"/>
        <v>43714000</v>
      </c>
      <c r="M361" s="28" t="s">
        <v>62</v>
      </c>
    </row>
    <row r="362" spans="1:13" ht="38.25" x14ac:dyDescent="0.2">
      <c r="A362" s="25">
        <v>4</v>
      </c>
      <c r="B362" s="20" t="s">
        <v>379</v>
      </c>
      <c r="C362" s="20" t="s">
        <v>379</v>
      </c>
      <c r="D362" s="109" t="s">
        <v>15</v>
      </c>
      <c r="E362" s="109" t="s">
        <v>381</v>
      </c>
      <c r="F362" s="20" t="s">
        <v>382</v>
      </c>
      <c r="G362" s="20" t="s">
        <v>17</v>
      </c>
      <c r="H362" s="84">
        <v>678</v>
      </c>
      <c r="I362" s="22">
        <v>53200</v>
      </c>
      <c r="J362" s="22">
        <f t="shared" si="22"/>
        <v>36069600</v>
      </c>
      <c r="K362" s="110">
        <v>37900</v>
      </c>
      <c r="L362" s="110">
        <f t="shared" si="23"/>
        <v>25696200</v>
      </c>
      <c r="M362" s="8" t="s">
        <v>18</v>
      </c>
    </row>
    <row r="363" spans="1:13" ht="409.5" x14ac:dyDescent="0.2">
      <c r="A363" s="25">
        <v>5</v>
      </c>
      <c r="B363" s="20" t="s">
        <v>379</v>
      </c>
      <c r="C363" s="20" t="s">
        <v>383</v>
      </c>
      <c r="D363" s="20" t="s">
        <v>29</v>
      </c>
      <c r="E363" s="81" t="s">
        <v>384</v>
      </c>
      <c r="F363" s="20" t="s">
        <v>385</v>
      </c>
      <c r="G363" s="20" t="s">
        <v>32</v>
      </c>
      <c r="H363" s="111">
        <v>59</v>
      </c>
      <c r="I363" s="110">
        <v>4500</v>
      </c>
      <c r="J363" s="110">
        <v>265500</v>
      </c>
      <c r="K363" s="110">
        <v>4000</v>
      </c>
      <c r="L363" s="110">
        <v>236000</v>
      </c>
      <c r="M363" s="8" t="s">
        <v>18</v>
      </c>
    </row>
    <row r="364" spans="1:13" ht="409.5" x14ac:dyDescent="0.2">
      <c r="A364" s="25">
        <v>6</v>
      </c>
      <c r="B364" s="20" t="s">
        <v>379</v>
      </c>
      <c r="C364" s="20" t="s">
        <v>383</v>
      </c>
      <c r="D364" s="20" t="s">
        <v>19</v>
      </c>
      <c r="E364" s="81" t="s">
        <v>386</v>
      </c>
      <c r="F364" s="20" t="s">
        <v>387</v>
      </c>
      <c r="G364" s="20" t="s">
        <v>32</v>
      </c>
      <c r="H364" s="111">
        <v>171</v>
      </c>
      <c r="I364" s="110">
        <v>35640</v>
      </c>
      <c r="J364" s="110">
        <v>6094440</v>
      </c>
      <c r="K364" s="110">
        <v>35000</v>
      </c>
      <c r="L364" s="110">
        <v>5985000</v>
      </c>
      <c r="M364" s="192" t="s">
        <v>465</v>
      </c>
    </row>
    <row r="365" spans="1:13" ht="15" x14ac:dyDescent="0.2">
      <c r="A365" s="112">
        <v>1</v>
      </c>
      <c r="B365" s="113" t="s">
        <v>388</v>
      </c>
      <c r="C365" s="113" t="s">
        <v>389</v>
      </c>
      <c r="D365" s="114" t="s">
        <v>15</v>
      </c>
      <c r="E365" s="113" t="s">
        <v>41</v>
      </c>
      <c r="F365" s="113" t="s">
        <v>16</v>
      </c>
      <c r="G365" s="113" t="s">
        <v>17</v>
      </c>
      <c r="H365" s="115">
        <v>30</v>
      </c>
      <c r="I365" s="116">
        <v>39073.81</v>
      </c>
      <c r="J365" s="116">
        <v>1172214.2999999998</v>
      </c>
      <c r="K365" s="118">
        <v>37120</v>
      </c>
      <c r="L365" s="116">
        <f t="shared" ref="L365:L428" si="24">H365*K365</f>
        <v>1113600</v>
      </c>
      <c r="M365" s="192" t="s">
        <v>390</v>
      </c>
    </row>
    <row r="366" spans="1:13" ht="15" x14ac:dyDescent="0.2">
      <c r="A366" s="112">
        <v>2</v>
      </c>
      <c r="B366" s="113" t="s">
        <v>388</v>
      </c>
      <c r="C366" s="113" t="s">
        <v>389</v>
      </c>
      <c r="D366" s="114" t="s">
        <v>22</v>
      </c>
      <c r="E366" s="113" t="s">
        <v>41</v>
      </c>
      <c r="F366" s="113" t="s">
        <v>191</v>
      </c>
      <c r="G366" s="113" t="s">
        <v>17</v>
      </c>
      <c r="H366" s="115">
        <v>3</v>
      </c>
      <c r="I366" s="116">
        <v>29560.36</v>
      </c>
      <c r="J366" s="116">
        <v>88681.08</v>
      </c>
      <c r="K366" s="119">
        <v>29264.76</v>
      </c>
      <c r="L366" s="116">
        <f t="shared" si="24"/>
        <v>87794.28</v>
      </c>
      <c r="M366" s="72" t="s">
        <v>243</v>
      </c>
    </row>
    <row r="367" spans="1:13" ht="15" x14ac:dyDescent="0.2">
      <c r="A367" s="112">
        <v>3</v>
      </c>
      <c r="B367" s="113" t="s">
        <v>388</v>
      </c>
      <c r="C367" s="113" t="s">
        <v>389</v>
      </c>
      <c r="D367" s="114" t="s">
        <v>230</v>
      </c>
      <c r="E367" s="113" t="s">
        <v>48</v>
      </c>
      <c r="F367" s="113" t="s">
        <v>281</v>
      </c>
      <c r="G367" s="113" t="s">
        <v>50</v>
      </c>
      <c r="H367" s="115">
        <v>50</v>
      </c>
      <c r="I367" s="116">
        <v>4718.3100000000004</v>
      </c>
      <c r="J367" s="116">
        <v>235915.50000000003</v>
      </c>
      <c r="K367" s="118">
        <v>4491.83</v>
      </c>
      <c r="L367" s="116">
        <f t="shared" si="24"/>
        <v>224591.5</v>
      </c>
      <c r="M367" s="72" t="s">
        <v>243</v>
      </c>
    </row>
    <row r="368" spans="1:13" ht="30" x14ac:dyDescent="0.2">
      <c r="A368" s="112">
        <v>4</v>
      </c>
      <c r="B368" s="113" t="s">
        <v>388</v>
      </c>
      <c r="C368" s="113" t="s">
        <v>389</v>
      </c>
      <c r="D368" s="114" t="s">
        <v>391</v>
      </c>
      <c r="E368" s="113" t="s">
        <v>53</v>
      </c>
      <c r="F368" s="113" t="s">
        <v>281</v>
      </c>
      <c r="G368" s="113" t="s">
        <v>50</v>
      </c>
      <c r="H368" s="115">
        <v>200</v>
      </c>
      <c r="I368" s="116">
        <v>386</v>
      </c>
      <c r="J368" s="116">
        <v>77200</v>
      </c>
      <c r="K368" s="118">
        <v>367</v>
      </c>
      <c r="L368" s="116">
        <f t="shared" si="24"/>
        <v>73400</v>
      </c>
      <c r="M368" s="192" t="s">
        <v>392</v>
      </c>
    </row>
    <row r="369" spans="1:13" ht="30" x14ac:dyDescent="0.2">
      <c r="A369" s="112">
        <v>5</v>
      </c>
      <c r="B369" s="113" t="s">
        <v>388</v>
      </c>
      <c r="C369" s="113" t="s">
        <v>389</v>
      </c>
      <c r="D369" s="114" t="s">
        <v>393</v>
      </c>
      <c r="E369" s="113" t="s">
        <v>53</v>
      </c>
      <c r="F369" s="113" t="s">
        <v>394</v>
      </c>
      <c r="G369" s="113" t="s">
        <v>50</v>
      </c>
      <c r="H369" s="115">
        <v>50</v>
      </c>
      <c r="I369" s="116">
        <v>349</v>
      </c>
      <c r="J369" s="116">
        <v>17450</v>
      </c>
      <c r="K369" s="118">
        <v>330.8</v>
      </c>
      <c r="L369" s="116">
        <f t="shared" si="24"/>
        <v>16540</v>
      </c>
      <c r="M369" s="192" t="s">
        <v>392</v>
      </c>
    </row>
    <row r="370" spans="1:13" ht="30" x14ac:dyDescent="0.2">
      <c r="A370" s="112">
        <v>6</v>
      </c>
      <c r="B370" s="113" t="s">
        <v>388</v>
      </c>
      <c r="C370" s="113" t="s">
        <v>389</v>
      </c>
      <c r="D370" s="114" t="s">
        <v>19</v>
      </c>
      <c r="E370" s="113" t="s">
        <v>41</v>
      </c>
      <c r="F370" s="113" t="s">
        <v>20</v>
      </c>
      <c r="G370" s="113" t="s">
        <v>17</v>
      </c>
      <c r="H370" s="115">
        <v>85</v>
      </c>
      <c r="I370" s="116">
        <v>19753.89</v>
      </c>
      <c r="J370" s="116">
        <v>1679080.65</v>
      </c>
      <c r="K370" s="118">
        <v>18864.97</v>
      </c>
      <c r="L370" s="116">
        <f t="shared" si="24"/>
        <v>1603522.4500000002</v>
      </c>
      <c r="M370" s="192" t="s">
        <v>395</v>
      </c>
    </row>
    <row r="371" spans="1:13" ht="30" x14ac:dyDescent="0.2">
      <c r="A371" s="112">
        <v>7</v>
      </c>
      <c r="B371" s="113" t="s">
        <v>388</v>
      </c>
      <c r="C371" s="113" t="s">
        <v>396</v>
      </c>
      <c r="D371" s="114" t="s">
        <v>397</v>
      </c>
      <c r="E371" s="113" t="s">
        <v>53</v>
      </c>
      <c r="F371" s="113" t="s">
        <v>398</v>
      </c>
      <c r="G371" s="113" t="s">
        <v>50</v>
      </c>
      <c r="H371" s="115">
        <v>80</v>
      </c>
      <c r="I371" s="116">
        <v>671.8</v>
      </c>
      <c r="J371" s="116">
        <v>53744</v>
      </c>
      <c r="K371" s="118">
        <v>641.5</v>
      </c>
      <c r="L371" s="116">
        <f t="shared" si="24"/>
        <v>51320</v>
      </c>
      <c r="M371" s="192" t="s">
        <v>392</v>
      </c>
    </row>
    <row r="372" spans="1:13" ht="30" x14ac:dyDescent="0.2">
      <c r="A372" s="112">
        <v>8</v>
      </c>
      <c r="B372" s="113" t="s">
        <v>388</v>
      </c>
      <c r="C372" s="113" t="s">
        <v>396</v>
      </c>
      <c r="D372" s="114" t="s">
        <v>397</v>
      </c>
      <c r="E372" s="113" t="s">
        <v>53</v>
      </c>
      <c r="F372" s="113" t="s">
        <v>398</v>
      </c>
      <c r="G372" s="113" t="s">
        <v>50</v>
      </c>
      <c r="H372" s="115">
        <v>10</v>
      </c>
      <c r="I372" s="116">
        <v>4550</v>
      </c>
      <c r="J372" s="116">
        <v>45500</v>
      </c>
      <c r="K372" s="118">
        <v>4313.3999999999996</v>
      </c>
      <c r="L372" s="116">
        <f t="shared" si="24"/>
        <v>43134</v>
      </c>
      <c r="M372" s="192" t="s">
        <v>392</v>
      </c>
    </row>
    <row r="373" spans="1:13" ht="15" x14ac:dyDescent="0.2">
      <c r="A373" s="112">
        <v>9</v>
      </c>
      <c r="B373" s="113" t="s">
        <v>388</v>
      </c>
      <c r="C373" s="113" t="s">
        <v>396</v>
      </c>
      <c r="D373" s="114" t="s">
        <v>399</v>
      </c>
      <c r="E373" s="113" t="s">
        <v>400</v>
      </c>
      <c r="F373" s="113" t="s">
        <v>401</v>
      </c>
      <c r="G373" s="113" t="s">
        <v>402</v>
      </c>
      <c r="H373" s="115">
        <v>13</v>
      </c>
      <c r="I373" s="116">
        <v>4300.25</v>
      </c>
      <c r="J373" s="116">
        <v>55903.25</v>
      </c>
      <c r="K373" s="118">
        <v>3784</v>
      </c>
      <c r="L373" s="116">
        <f t="shared" si="24"/>
        <v>49192</v>
      </c>
      <c r="M373" s="192" t="s">
        <v>403</v>
      </c>
    </row>
    <row r="374" spans="1:13" ht="30" x14ac:dyDescent="0.2">
      <c r="A374" s="112">
        <v>10</v>
      </c>
      <c r="B374" s="113" t="s">
        <v>388</v>
      </c>
      <c r="C374" s="113" t="s">
        <v>396</v>
      </c>
      <c r="D374" s="114" t="s">
        <v>391</v>
      </c>
      <c r="E374" s="113" t="s">
        <v>53</v>
      </c>
      <c r="F374" s="113" t="s">
        <v>281</v>
      </c>
      <c r="G374" s="113" t="s">
        <v>50</v>
      </c>
      <c r="H374" s="115">
        <v>2000</v>
      </c>
      <c r="I374" s="116">
        <v>386</v>
      </c>
      <c r="J374" s="116">
        <v>772000</v>
      </c>
      <c r="K374" s="121">
        <v>367</v>
      </c>
      <c r="L374" s="116">
        <f t="shared" si="24"/>
        <v>734000</v>
      </c>
      <c r="M374" s="192" t="s">
        <v>392</v>
      </c>
    </row>
    <row r="375" spans="1:13" ht="30" x14ac:dyDescent="0.2">
      <c r="A375" s="112">
        <v>11</v>
      </c>
      <c r="B375" s="113" t="s">
        <v>388</v>
      </c>
      <c r="C375" s="113" t="s">
        <v>396</v>
      </c>
      <c r="D375" s="114" t="s">
        <v>15</v>
      </c>
      <c r="E375" s="113" t="s">
        <v>41</v>
      </c>
      <c r="F375" s="113" t="s">
        <v>16</v>
      </c>
      <c r="G375" s="113" t="s">
        <v>17</v>
      </c>
      <c r="H375" s="115">
        <v>34</v>
      </c>
      <c r="I375" s="116">
        <v>39073.81</v>
      </c>
      <c r="J375" s="116">
        <v>1328509.54</v>
      </c>
      <c r="K375" s="118">
        <v>37315.480000000003</v>
      </c>
      <c r="L375" s="116">
        <f t="shared" si="24"/>
        <v>1268726.32</v>
      </c>
      <c r="M375" s="192" t="s">
        <v>395</v>
      </c>
    </row>
    <row r="376" spans="1:13" ht="15" x14ac:dyDescent="0.2">
      <c r="A376" s="112">
        <v>12</v>
      </c>
      <c r="B376" s="113" t="s">
        <v>388</v>
      </c>
      <c r="C376" s="113" t="s">
        <v>396</v>
      </c>
      <c r="D376" s="114" t="s">
        <v>22</v>
      </c>
      <c r="E376" s="113" t="s">
        <v>41</v>
      </c>
      <c r="F376" s="113" t="s">
        <v>191</v>
      </c>
      <c r="G376" s="113" t="s">
        <v>17</v>
      </c>
      <c r="H376" s="115">
        <v>4</v>
      </c>
      <c r="I376" s="116">
        <v>29560.36</v>
      </c>
      <c r="J376" s="116">
        <v>118241.44</v>
      </c>
      <c r="K376" s="119">
        <v>29264.76</v>
      </c>
      <c r="L376" s="116">
        <f t="shared" si="24"/>
        <v>117059.04</v>
      </c>
      <c r="M376" s="72" t="s">
        <v>243</v>
      </c>
    </row>
    <row r="377" spans="1:13" ht="30" x14ac:dyDescent="0.2">
      <c r="A377" s="112">
        <v>13</v>
      </c>
      <c r="B377" s="113" t="s">
        <v>388</v>
      </c>
      <c r="C377" s="113" t="s">
        <v>396</v>
      </c>
      <c r="D377" s="114" t="s">
        <v>19</v>
      </c>
      <c r="E377" s="113" t="s">
        <v>41</v>
      </c>
      <c r="F377" s="113" t="s">
        <v>20</v>
      </c>
      <c r="G377" s="113" t="s">
        <v>17</v>
      </c>
      <c r="H377" s="115">
        <v>103</v>
      </c>
      <c r="I377" s="116">
        <v>19753.89</v>
      </c>
      <c r="J377" s="116">
        <v>2034650.67</v>
      </c>
      <c r="K377" s="118">
        <v>18864.97</v>
      </c>
      <c r="L377" s="116">
        <f t="shared" si="24"/>
        <v>1943091.9100000001</v>
      </c>
      <c r="M377" s="192" t="s">
        <v>395</v>
      </c>
    </row>
    <row r="378" spans="1:13" ht="15" x14ac:dyDescent="0.2">
      <c r="A378" s="112">
        <v>14</v>
      </c>
      <c r="B378" s="113" t="s">
        <v>388</v>
      </c>
      <c r="C378" s="113" t="s">
        <v>396</v>
      </c>
      <c r="D378" s="114" t="s">
        <v>230</v>
      </c>
      <c r="E378" s="113" t="s">
        <v>48</v>
      </c>
      <c r="F378" s="113" t="s">
        <v>281</v>
      </c>
      <c r="G378" s="113" t="s">
        <v>50</v>
      </c>
      <c r="H378" s="115">
        <v>15</v>
      </c>
      <c r="I378" s="116">
        <v>4718.3100000000004</v>
      </c>
      <c r="J378" s="116">
        <v>70774.650000000009</v>
      </c>
      <c r="K378" s="118">
        <v>4491.83</v>
      </c>
      <c r="L378" s="116">
        <f t="shared" si="24"/>
        <v>67377.45</v>
      </c>
      <c r="M378" s="72" t="s">
        <v>243</v>
      </c>
    </row>
    <row r="379" spans="1:13" ht="15" x14ac:dyDescent="0.2">
      <c r="A379" s="112">
        <v>15</v>
      </c>
      <c r="B379" s="113" t="s">
        <v>388</v>
      </c>
      <c r="C379" s="113" t="s">
        <v>396</v>
      </c>
      <c r="D379" s="114" t="s">
        <v>404</v>
      </c>
      <c r="E379" s="113" t="s">
        <v>405</v>
      </c>
      <c r="F379" s="113" t="s">
        <v>406</v>
      </c>
      <c r="G379" s="113" t="s">
        <v>402</v>
      </c>
      <c r="H379" s="115">
        <v>6</v>
      </c>
      <c r="I379" s="116">
        <v>9163.5400000000009</v>
      </c>
      <c r="J379" s="116">
        <v>54981.240000000005</v>
      </c>
      <c r="K379" s="118">
        <v>8705.2999999999993</v>
      </c>
      <c r="L379" s="116">
        <f t="shared" si="24"/>
        <v>52231.799999999996</v>
      </c>
      <c r="M379" s="72" t="s">
        <v>243</v>
      </c>
    </row>
    <row r="380" spans="1:13" ht="30" x14ac:dyDescent="0.2">
      <c r="A380" s="112">
        <v>16</v>
      </c>
      <c r="B380" s="113" t="s">
        <v>388</v>
      </c>
      <c r="C380" s="113" t="s">
        <v>407</v>
      </c>
      <c r="D380" s="114" t="s">
        <v>391</v>
      </c>
      <c r="E380" s="113" t="s">
        <v>53</v>
      </c>
      <c r="F380" s="113" t="s">
        <v>281</v>
      </c>
      <c r="G380" s="113" t="s">
        <v>50</v>
      </c>
      <c r="H380" s="115">
        <v>200</v>
      </c>
      <c r="I380" s="116">
        <v>386</v>
      </c>
      <c r="J380" s="116">
        <v>77200</v>
      </c>
      <c r="K380" s="118">
        <v>367</v>
      </c>
      <c r="L380" s="116">
        <f t="shared" si="24"/>
        <v>73400</v>
      </c>
      <c r="M380" s="192" t="s">
        <v>392</v>
      </c>
    </row>
    <row r="381" spans="1:13" ht="30" x14ac:dyDescent="0.2">
      <c r="A381" s="112">
        <v>17</v>
      </c>
      <c r="B381" s="113" t="s">
        <v>388</v>
      </c>
      <c r="C381" s="113" t="s">
        <v>407</v>
      </c>
      <c r="D381" s="114" t="s">
        <v>393</v>
      </c>
      <c r="E381" s="113" t="s">
        <v>53</v>
      </c>
      <c r="F381" s="113" t="s">
        <v>394</v>
      </c>
      <c r="G381" s="113" t="s">
        <v>50</v>
      </c>
      <c r="H381" s="115">
        <v>200</v>
      </c>
      <c r="I381" s="116">
        <v>349</v>
      </c>
      <c r="J381" s="116">
        <v>69800</v>
      </c>
      <c r="K381" s="118">
        <v>330.8</v>
      </c>
      <c r="L381" s="116">
        <f t="shared" si="24"/>
        <v>66160</v>
      </c>
      <c r="M381" s="192" t="s">
        <v>392</v>
      </c>
    </row>
    <row r="382" spans="1:13" ht="51" x14ac:dyDescent="0.2">
      <c r="A382" s="112">
        <v>18</v>
      </c>
      <c r="B382" s="113" t="s">
        <v>388</v>
      </c>
      <c r="C382" s="113" t="s">
        <v>407</v>
      </c>
      <c r="D382" s="114" t="s">
        <v>112</v>
      </c>
      <c r="E382" s="122" t="s">
        <v>252</v>
      </c>
      <c r="F382" s="113" t="s">
        <v>202</v>
      </c>
      <c r="G382" s="113" t="s">
        <v>402</v>
      </c>
      <c r="H382" s="115">
        <v>80</v>
      </c>
      <c r="I382" s="116">
        <v>28932.69</v>
      </c>
      <c r="J382" s="116">
        <v>2314615.1999999997</v>
      </c>
      <c r="K382" s="118">
        <v>27426</v>
      </c>
      <c r="L382" s="116">
        <f t="shared" si="24"/>
        <v>2194080</v>
      </c>
      <c r="M382" s="8" t="s">
        <v>35</v>
      </c>
    </row>
    <row r="383" spans="1:13" ht="25.5" x14ac:dyDescent="0.2">
      <c r="A383" s="112">
        <v>19</v>
      </c>
      <c r="B383" s="113" t="s">
        <v>388</v>
      </c>
      <c r="C383" s="113" t="s">
        <v>407</v>
      </c>
      <c r="D383" s="114" t="s">
        <v>19</v>
      </c>
      <c r="E383" s="113" t="s">
        <v>41</v>
      </c>
      <c r="F383" s="113" t="s">
        <v>20</v>
      </c>
      <c r="G383" s="113" t="s">
        <v>17</v>
      </c>
      <c r="H383" s="115">
        <v>137</v>
      </c>
      <c r="I383" s="116">
        <v>19753.89</v>
      </c>
      <c r="J383" s="116">
        <v>2706282.9299999997</v>
      </c>
      <c r="K383" s="118">
        <v>18800</v>
      </c>
      <c r="L383" s="116">
        <f t="shared" si="24"/>
        <v>2575600</v>
      </c>
      <c r="M383" s="8" t="s">
        <v>18</v>
      </c>
    </row>
    <row r="384" spans="1:13" ht="15" x14ac:dyDescent="0.2">
      <c r="A384" s="112">
        <v>20</v>
      </c>
      <c r="B384" s="113" t="s">
        <v>388</v>
      </c>
      <c r="C384" s="113" t="s">
        <v>407</v>
      </c>
      <c r="D384" s="114" t="s">
        <v>404</v>
      </c>
      <c r="E384" s="113" t="s">
        <v>405</v>
      </c>
      <c r="F384" s="113" t="s">
        <v>406</v>
      </c>
      <c r="G384" s="113" t="s">
        <v>402</v>
      </c>
      <c r="H384" s="115">
        <v>5</v>
      </c>
      <c r="I384" s="116">
        <v>9163.5400000000009</v>
      </c>
      <c r="J384" s="116">
        <v>45817.700000000004</v>
      </c>
      <c r="K384" s="118">
        <v>8705.2999999999993</v>
      </c>
      <c r="L384" s="116">
        <f t="shared" si="24"/>
        <v>43526.5</v>
      </c>
      <c r="M384" s="72" t="s">
        <v>243</v>
      </c>
    </row>
    <row r="385" spans="1:13" ht="15" x14ac:dyDescent="0.2">
      <c r="A385" s="112">
        <v>21</v>
      </c>
      <c r="B385" s="113" t="s">
        <v>388</v>
      </c>
      <c r="C385" s="113" t="s">
        <v>407</v>
      </c>
      <c r="D385" s="114" t="s">
        <v>22</v>
      </c>
      <c r="E385" s="113" t="s">
        <v>41</v>
      </c>
      <c r="F385" s="113" t="s">
        <v>191</v>
      </c>
      <c r="G385" s="113" t="s">
        <v>17</v>
      </c>
      <c r="H385" s="115">
        <v>6</v>
      </c>
      <c r="I385" s="116">
        <v>29560.36</v>
      </c>
      <c r="J385" s="116">
        <v>177362.16</v>
      </c>
      <c r="K385" s="118">
        <v>29264.76</v>
      </c>
      <c r="L385" s="116">
        <f t="shared" si="24"/>
        <v>175588.56</v>
      </c>
      <c r="M385" s="72" t="s">
        <v>243</v>
      </c>
    </row>
    <row r="386" spans="1:13" ht="25.5" x14ac:dyDescent="0.25">
      <c r="A386" s="112">
        <v>22</v>
      </c>
      <c r="B386" s="113" t="s">
        <v>388</v>
      </c>
      <c r="C386" s="113" t="s">
        <v>408</v>
      </c>
      <c r="D386" s="114" t="s">
        <v>19</v>
      </c>
      <c r="E386" s="113" t="s">
        <v>41</v>
      </c>
      <c r="F386" s="113" t="s">
        <v>20</v>
      </c>
      <c r="G386" s="113" t="s">
        <v>17</v>
      </c>
      <c r="H386" s="115">
        <v>90</v>
      </c>
      <c r="I386" s="116">
        <v>19753.89</v>
      </c>
      <c r="J386" s="116">
        <v>1777850.0999999999</v>
      </c>
      <c r="K386" s="117">
        <v>18800</v>
      </c>
      <c r="L386" s="116">
        <f t="shared" si="24"/>
        <v>1692000</v>
      </c>
      <c r="M386" s="8" t="s">
        <v>18</v>
      </c>
    </row>
    <row r="387" spans="1:13" ht="30" x14ac:dyDescent="0.2">
      <c r="A387" s="112">
        <v>23</v>
      </c>
      <c r="B387" s="113" t="s">
        <v>388</v>
      </c>
      <c r="C387" s="113" t="s">
        <v>408</v>
      </c>
      <c r="D387" s="114" t="s">
        <v>393</v>
      </c>
      <c r="E387" s="113" t="s">
        <v>53</v>
      </c>
      <c r="F387" s="113" t="s">
        <v>394</v>
      </c>
      <c r="G387" s="113" t="s">
        <v>50</v>
      </c>
      <c r="H387" s="115">
        <v>1500</v>
      </c>
      <c r="I387" s="116">
        <v>349</v>
      </c>
      <c r="J387" s="116">
        <v>523500</v>
      </c>
      <c r="K387" s="121">
        <v>330.8</v>
      </c>
      <c r="L387" s="116">
        <f t="shared" si="24"/>
        <v>496200</v>
      </c>
      <c r="M387" s="192" t="s">
        <v>392</v>
      </c>
    </row>
    <row r="388" spans="1:13" ht="15" x14ac:dyDescent="0.2">
      <c r="A388" s="112">
        <v>24</v>
      </c>
      <c r="B388" s="113" t="s">
        <v>388</v>
      </c>
      <c r="C388" s="113" t="s">
        <v>408</v>
      </c>
      <c r="D388" s="114" t="s">
        <v>22</v>
      </c>
      <c r="E388" s="113" t="s">
        <v>41</v>
      </c>
      <c r="F388" s="113" t="s">
        <v>191</v>
      </c>
      <c r="G388" s="113" t="s">
        <v>17</v>
      </c>
      <c r="H388" s="115">
        <v>6</v>
      </c>
      <c r="I388" s="116">
        <v>29560.36</v>
      </c>
      <c r="J388" s="116">
        <v>177362.16</v>
      </c>
      <c r="K388" s="118">
        <v>29264.76</v>
      </c>
      <c r="L388" s="116">
        <f t="shared" si="24"/>
        <v>175588.56</v>
      </c>
      <c r="M388" s="72" t="s">
        <v>243</v>
      </c>
    </row>
    <row r="389" spans="1:13" ht="30" x14ac:dyDescent="0.2">
      <c r="A389" s="112">
        <v>25</v>
      </c>
      <c r="B389" s="113" t="s">
        <v>388</v>
      </c>
      <c r="C389" s="113" t="s">
        <v>408</v>
      </c>
      <c r="D389" s="114" t="s">
        <v>15</v>
      </c>
      <c r="E389" s="113" t="s">
        <v>41</v>
      </c>
      <c r="F389" s="113" t="s">
        <v>16</v>
      </c>
      <c r="G389" s="113" t="s">
        <v>17</v>
      </c>
      <c r="H389" s="115">
        <v>100</v>
      </c>
      <c r="I389" s="116">
        <v>39073.81</v>
      </c>
      <c r="J389" s="116">
        <v>3907381</v>
      </c>
      <c r="K389" s="119">
        <v>37315.480000000003</v>
      </c>
      <c r="L389" s="116">
        <f t="shared" si="24"/>
        <v>3731548.0000000005</v>
      </c>
      <c r="M389" s="192" t="s">
        <v>395</v>
      </c>
    </row>
    <row r="390" spans="1:13" ht="15" x14ac:dyDescent="0.2">
      <c r="A390" s="112">
        <v>26</v>
      </c>
      <c r="B390" s="113" t="s">
        <v>388</v>
      </c>
      <c r="C390" s="113" t="s">
        <v>408</v>
      </c>
      <c r="D390" s="114" t="s">
        <v>399</v>
      </c>
      <c r="E390" s="113" t="s">
        <v>400</v>
      </c>
      <c r="F390" s="113" t="s">
        <v>401</v>
      </c>
      <c r="G390" s="113" t="s">
        <v>402</v>
      </c>
      <c r="H390" s="115">
        <v>21</v>
      </c>
      <c r="I390" s="116">
        <v>4300.25</v>
      </c>
      <c r="J390" s="116">
        <v>90305.25</v>
      </c>
      <c r="K390" s="118">
        <v>3784</v>
      </c>
      <c r="L390" s="116">
        <f t="shared" si="24"/>
        <v>79464</v>
      </c>
      <c r="M390" s="192" t="s">
        <v>403</v>
      </c>
    </row>
    <row r="391" spans="1:13" ht="25.5" x14ac:dyDescent="0.2">
      <c r="A391" s="112">
        <v>27</v>
      </c>
      <c r="B391" s="113" t="s">
        <v>388</v>
      </c>
      <c r="C391" s="113" t="s">
        <v>409</v>
      </c>
      <c r="D391" s="114" t="s">
        <v>19</v>
      </c>
      <c r="E391" s="113" t="s">
        <v>41</v>
      </c>
      <c r="F391" s="113" t="s">
        <v>20</v>
      </c>
      <c r="G391" s="113" t="s">
        <v>17</v>
      </c>
      <c r="H391" s="115">
        <v>95</v>
      </c>
      <c r="I391" s="116">
        <v>19753.89</v>
      </c>
      <c r="J391" s="116">
        <v>1876619.55</v>
      </c>
      <c r="K391" s="118">
        <v>18800</v>
      </c>
      <c r="L391" s="116">
        <f t="shared" si="24"/>
        <v>1786000</v>
      </c>
      <c r="M391" s="8" t="s">
        <v>18</v>
      </c>
    </row>
    <row r="392" spans="1:13" ht="30" x14ac:dyDescent="0.2">
      <c r="A392" s="112">
        <v>28</v>
      </c>
      <c r="B392" s="113" t="s">
        <v>388</v>
      </c>
      <c r="C392" s="113" t="s">
        <v>409</v>
      </c>
      <c r="D392" s="114" t="s">
        <v>393</v>
      </c>
      <c r="E392" s="113" t="s">
        <v>53</v>
      </c>
      <c r="F392" s="113" t="s">
        <v>394</v>
      </c>
      <c r="G392" s="113" t="s">
        <v>50</v>
      </c>
      <c r="H392" s="115">
        <v>700</v>
      </c>
      <c r="I392" s="116">
        <v>349</v>
      </c>
      <c r="J392" s="116">
        <v>244300</v>
      </c>
      <c r="K392" s="118">
        <v>330.8</v>
      </c>
      <c r="L392" s="116">
        <f t="shared" si="24"/>
        <v>231560</v>
      </c>
      <c r="M392" s="192" t="s">
        <v>392</v>
      </c>
    </row>
    <row r="393" spans="1:13" ht="30" x14ac:dyDescent="0.2">
      <c r="A393" s="112">
        <v>29</v>
      </c>
      <c r="B393" s="113" t="s">
        <v>388</v>
      </c>
      <c r="C393" s="113" t="s">
        <v>409</v>
      </c>
      <c r="D393" s="114" t="s">
        <v>397</v>
      </c>
      <c r="E393" s="113" t="s">
        <v>53</v>
      </c>
      <c r="F393" s="113" t="s">
        <v>398</v>
      </c>
      <c r="G393" s="113" t="s">
        <v>50</v>
      </c>
      <c r="H393" s="115">
        <v>10</v>
      </c>
      <c r="I393" s="116">
        <v>4550</v>
      </c>
      <c r="J393" s="116">
        <v>45500</v>
      </c>
      <c r="K393" s="118">
        <v>4313.3999999999996</v>
      </c>
      <c r="L393" s="116">
        <f t="shared" si="24"/>
        <v>43134</v>
      </c>
      <c r="M393" s="192" t="s">
        <v>392</v>
      </c>
    </row>
    <row r="394" spans="1:13" ht="30" x14ac:dyDescent="0.2">
      <c r="A394" s="112">
        <v>30</v>
      </c>
      <c r="B394" s="113" t="s">
        <v>388</v>
      </c>
      <c r="C394" s="113" t="s">
        <v>409</v>
      </c>
      <c r="D394" s="114" t="s">
        <v>391</v>
      </c>
      <c r="E394" s="113" t="s">
        <v>53</v>
      </c>
      <c r="F394" s="113" t="s">
        <v>281</v>
      </c>
      <c r="G394" s="113" t="s">
        <v>50</v>
      </c>
      <c r="H394" s="115">
        <v>500</v>
      </c>
      <c r="I394" s="116">
        <v>386</v>
      </c>
      <c r="J394" s="116">
        <v>193000</v>
      </c>
      <c r="K394" s="121">
        <v>367</v>
      </c>
      <c r="L394" s="116">
        <f t="shared" si="24"/>
        <v>183500</v>
      </c>
      <c r="M394" s="192" t="s">
        <v>392</v>
      </c>
    </row>
    <row r="395" spans="1:13" ht="15" x14ac:dyDescent="0.2">
      <c r="A395" s="112">
        <v>31</v>
      </c>
      <c r="B395" s="113" t="s">
        <v>388</v>
      </c>
      <c r="C395" s="123" t="s">
        <v>410</v>
      </c>
      <c r="D395" s="124" t="s">
        <v>22</v>
      </c>
      <c r="E395" s="123" t="s">
        <v>41</v>
      </c>
      <c r="F395" s="123" t="s">
        <v>191</v>
      </c>
      <c r="G395" s="113" t="s">
        <v>17</v>
      </c>
      <c r="H395" s="125">
        <v>2</v>
      </c>
      <c r="I395" s="127">
        <v>29560.36</v>
      </c>
      <c r="J395" s="127">
        <v>59120.72</v>
      </c>
      <c r="K395" s="128">
        <v>29264.76</v>
      </c>
      <c r="L395" s="116">
        <f t="shared" si="24"/>
        <v>58529.52</v>
      </c>
      <c r="M395" s="72" t="s">
        <v>243</v>
      </c>
    </row>
    <row r="396" spans="1:13" ht="45" x14ac:dyDescent="0.2">
      <c r="A396" s="112">
        <v>32</v>
      </c>
      <c r="B396" s="113" t="s">
        <v>388</v>
      </c>
      <c r="C396" s="123" t="s">
        <v>410</v>
      </c>
      <c r="D396" s="124" t="s">
        <v>15</v>
      </c>
      <c r="E396" s="123" t="s">
        <v>41</v>
      </c>
      <c r="F396" s="123" t="s">
        <v>16</v>
      </c>
      <c r="G396" s="113" t="s">
        <v>17</v>
      </c>
      <c r="H396" s="125">
        <v>25</v>
      </c>
      <c r="I396" s="127">
        <v>39073.81</v>
      </c>
      <c r="J396" s="127">
        <v>976845.25</v>
      </c>
      <c r="K396" s="129">
        <v>37315.480000000003</v>
      </c>
      <c r="L396" s="116">
        <f t="shared" si="24"/>
        <v>932887.00000000012</v>
      </c>
      <c r="M396" s="131" t="s">
        <v>411</v>
      </c>
    </row>
    <row r="397" spans="1:13" ht="25.5" x14ac:dyDescent="0.2">
      <c r="A397" s="112">
        <v>33</v>
      </c>
      <c r="B397" s="113" t="s">
        <v>388</v>
      </c>
      <c r="C397" s="123" t="s">
        <v>410</v>
      </c>
      <c r="D397" s="124" t="s">
        <v>19</v>
      </c>
      <c r="E397" s="130" t="s">
        <v>41</v>
      </c>
      <c r="F397" s="123" t="s">
        <v>20</v>
      </c>
      <c r="G397" s="113" t="s">
        <v>17</v>
      </c>
      <c r="H397" s="125">
        <v>160</v>
      </c>
      <c r="I397" s="127">
        <v>19753.89</v>
      </c>
      <c r="J397" s="127">
        <v>3160622.4</v>
      </c>
      <c r="K397" s="128">
        <v>18800</v>
      </c>
      <c r="L397" s="116">
        <f t="shared" si="24"/>
        <v>3008000</v>
      </c>
      <c r="M397" s="8" t="s">
        <v>18</v>
      </c>
    </row>
    <row r="398" spans="1:13" ht="51" x14ac:dyDescent="0.2">
      <c r="A398" s="112">
        <v>34</v>
      </c>
      <c r="B398" s="113" t="s">
        <v>388</v>
      </c>
      <c r="C398" s="123" t="s">
        <v>410</v>
      </c>
      <c r="D398" s="124" t="s">
        <v>112</v>
      </c>
      <c r="E398" s="123" t="s">
        <v>252</v>
      </c>
      <c r="F398" s="123" t="s">
        <v>202</v>
      </c>
      <c r="G398" s="113" t="s">
        <v>402</v>
      </c>
      <c r="H398" s="125">
        <v>40</v>
      </c>
      <c r="I398" s="127">
        <v>28932.69</v>
      </c>
      <c r="J398" s="127">
        <v>1157307.5999999999</v>
      </c>
      <c r="K398" s="128">
        <v>27426</v>
      </c>
      <c r="L398" s="116">
        <f t="shared" si="24"/>
        <v>1097040</v>
      </c>
      <c r="M398" s="8" t="s">
        <v>35</v>
      </c>
    </row>
    <row r="399" spans="1:13" ht="30" x14ac:dyDescent="0.2">
      <c r="A399" s="112">
        <v>35</v>
      </c>
      <c r="B399" s="113" t="s">
        <v>388</v>
      </c>
      <c r="C399" s="123" t="s">
        <v>410</v>
      </c>
      <c r="D399" s="124" t="s">
        <v>391</v>
      </c>
      <c r="E399" s="123" t="s">
        <v>53</v>
      </c>
      <c r="F399" s="123" t="s">
        <v>281</v>
      </c>
      <c r="G399" s="113" t="s">
        <v>50</v>
      </c>
      <c r="H399" s="125">
        <v>200</v>
      </c>
      <c r="I399" s="127">
        <v>386</v>
      </c>
      <c r="J399" s="127">
        <v>77200</v>
      </c>
      <c r="K399" s="128">
        <v>367</v>
      </c>
      <c r="L399" s="116">
        <f t="shared" si="24"/>
        <v>73400</v>
      </c>
      <c r="M399" s="192" t="s">
        <v>392</v>
      </c>
    </row>
    <row r="400" spans="1:13" ht="30" x14ac:dyDescent="0.2">
      <c r="A400" s="112">
        <v>36</v>
      </c>
      <c r="B400" s="113" t="s">
        <v>388</v>
      </c>
      <c r="C400" s="123" t="s">
        <v>410</v>
      </c>
      <c r="D400" s="124" t="s">
        <v>412</v>
      </c>
      <c r="E400" s="123" t="s">
        <v>53</v>
      </c>
      <c r="F400" s="123" t="s">
        <v>413</v>
      </c>
      <c r="G400" s="113" t="s">
        <v>50</v>
      </c>
      <c r="H400" s="125">
        <v>100</v>
      </c>
      <c r="I400" s="127">
        <v>2689</v>
      </c>
      <c r="J400" s="127">
        <v>268900</v>
      </c>
      <c r="K400" s="128">
        <v>2559</v>
      </c>
      <c r="L400" s="116">
        <f t="shared" si="24"/>
        <v>255900</v>
      </c>
      <c r="M400" s="192" t="s">
        <v>392</v>
      </c>
    </row>
    <row r="401" spans="1:13" ht="30" x14ac:dyDescent="0.2">
      <c r="A401" s="112">
        <v>37</v>
      </c>
      <c r="B401" s="113" t="s">
        <v>388</v>
      </c>
      <c r="C401" s="123" t="s">
        <v>410</v>
      </c>
      <c r="D401" s="124" t="s">
        <v>397</v>
      </c>
      <c r="E401" s="123" t="s">
        <v>53</v>
      </c>
      <c r="F401" s="123" t="s">
        <v>398</v>
      </c>
      <c r="G401" s="113" t="s">
        <v>50</v>
      </c>
      <c r="H401" s="125">
        <v>5</v>
      </c>
      <c r="I401" s="127">
        <v>4550</v>
      </c>
      <c r="J401" s="127">
        <v>22750</v>
      </c>
      <c r="K401" s="128">
        <v>4313.3999999999996</v>
      </c>
      <c r="L401" s="116">
        <f t="shared" si="24"/>
        <v>21567</v>
      </c>
      <c r="M401" s="192" t="s">
        <v>392</v>
      </c>
    </row>
    <row r="402" spans="1:13" ht="30" x14ac:dyDescent="0.2">
      <c r="A402" s="112">
        <v>38</v>
      </c>
      <c r="B402" s="113" t="s">
        <v>388</v>
      </c>
      <c r="C402" s="123" t="s">
        <v>410</v>
      </c>
      <c r="D402" s="124" t="s">
        <v>397</v>
      </c>
      <c r="E402" s="123" t="s">
        <v>53</v>
      </c>
      <c r="F402" s="123" t="s">
        <v>398</v>
      </c>
      <c r="G402" s="113" t="s">
        <v>50</v>
      </c>
      <c r="H402" s="125">
        <v>100</v>
      </c>
      <c r="I402" s="127">
        <v>671.8</v>
      </c>
      <c r="J402" s="127">
        <v>67180</v>
      </c>
      <c r="K402" s="128">
        <v>641.5</v>
      </c>
      <c r="L402" s="116">
        <f t="shared" si="24"/>
        <v>64150</v>
      </c>
      <c r="M402" s="192" t="s">
        <v>392</v>
      </c>
    </row>
    <row r="403" spans="1:13" ht="25.5" x14ac:dyDescent="0.2">
      <c r="A403" s="112">
        <v>39</v>
      </c>
      <c r="B403" s="113" t="s">
        <v>388</v>
      </c>
      <c r="C403" s="123" t="s">
        <v>410</v>
      </c>
      <c r="D403" s="124" t="s">
        <v>230</v>
      </c>
      <c r="E403" s="123" t="s">
        <v>48</v>
      </c>
      <c r="F403" s="123" t="s">
        <v>281</v>
      </c>
      <c r="G403" s="113" t="s">
        <v>50</v>
      </c>
      <c r="H403" s="125">
        <v>50</v>
      </c>
      <c r="I403" s="127">
        <v>4718.3100000000004</v>
      </c>
      <c r="J403" s="127">
        <v>235915.50000000003</v>
      </c>
      <c r="K403" s="128">
        <v>4485</v>
      </c>
      <c r="L403" s="116">
        <f t="shared" si="24"/>
        <v>224250</v>
      </c>
      <c r="M403" s="8" t="s">
        <v>18</v>
      </c>
    </row>
    <row r="404" spans="1:13" ht="15" x14ac:dyDescent="0.2">
      <c r="A404" s="112">
        <v>40</v>
      </c>
      <c r="B404" s="113" t="s">
        <v>388</v>
      </c>
      <c r="C404" s="113" t="s">
        <v>414</v>
      </c>
      <c r="D404" s="114" t="s">
        <v>399</v>
      </c>
      <c r="E404" s="113" t="s">
        <v>400</v>
      </c>
      <c r="F404" s="113" t="s">
        <v>401</v>
      </c>
      <c r="G404" s="113" t="s">
        <v>402</v>
      </c>
      <c r="H404" s="115">
        <v>20</v>
      </c>
      <c r="I404" s="116">
        <v>4300.25</v>
      </c>
      <c r="J404" s="116">
        <v>86005</v>
      </c>
      <c r="K404" s="121">
        <v>3784</v>
      </c>
      <c r="L404" s="116">
        <f t="shared" si="24"/>
        <v>75680</v>
      </c>
      <c r="M404" s="131" t="s">
        <v>403</v>
      </c>
    </row>
    <row r="405" spans="1:13" ht="15" x14ac:dyDescent="0.2">
      <c r="A405" s="112">
        <v>41</v>
      </c>
      <c r="B405" s="113" t="s">
        <v>388</v>
      </c>
      <c r="C405" s="113" t="s">
        <v>414</v>
      </c>
      <c r="D405" s="114" t="s">
        <v>404</v>
      </c>
      <c r="E405" s="113" t="s">
        <v>405</v>
      </c>
      <c r="F405" s="113" t="s">
        <v>406</v>
      </c>
      <c r="G405" s="113" t="s">
        <v>402</v>
      </c>
      <c r="H405" s="115">
        <v>0</v>
      </c>
      <c r="I405" s="116">
        <v>9163.5400000000009</v>
      </c>
      <c r="J405" s="116">
        <v>64144.780000000006</v>
      </c>
      <c r="K405" s="118">
        <v>8705.2999999999993</v>
      </c>
      <c r="L405" s="116">
        <f t="shared" si="24"/>
        <v>0</v>
      </c>
      <c r="M405" s="72" t="s">
        <v>243</v>
      </c>
    </row>
    <row r="406" spans="1:13" ht="45" x14ac:dyDescent="0.2">
      <c r="A406" s="112">
        <v>42</v>
      </c>
      <c r="B406" s="113" t="s">
        <v>388</v>
      </c>
      <c r="C406" s="113" t="s">
        <v>414</v>
      </c>
      <c r="D406" s="114" t="s">
        <v>15</v>
      </c>
      <c r="E406" s="113" t="s">
        <v>41</v>
      </c>
      <c r="F406" s="113" t="s">
        <v>16</v>
      </c>
      <c r="G406" s="113" t="s">
        <v>17</v>
      </c>
      <c r="H406" s="115">
        <v>30</v>
      </c>
      <c r="I406" s="116">
        <v>39073.81</v>
      </c>
      <c r="J406" s="116">
        <v>1172214.2999999998</v>
      </c>
      <c r="K406" s="119">
        <v>37315.480000000003</v>
      </c>
      <c r="L406" s="116">
        <f t="shared" si="24"/>
        <v>1119464.4000000001</v>
      </c>
      <c r="M406" s="131" t="s">
        <v>411</v>
      </c>
    </row>
    <row r="407" spans="1:13" ht="15" x14ac:dyDescent="0.2">
      <c r="A407" s="112">
        <v>43</v>
      </c>
      <c r="B407" s="113" t="s">
        <v>388</v>
      </c>
      <c r="C407" s="113" t="s">
        <v>414</v>
      </c>
      <c r="D407" s="114" t="s">
        <v>22</v>
      </c>
      <c r="E407" s="113" t="s">
        <v>41</v>
      </c>
      <c r="F407" s="113" t="s">
        <v>191</v>
      </c>
      <c r="G407" s="113" t="s">
        <v>17</v>
      </c>
      <c r="H407" s="115">
        <v>5</v>
      </c>
      <c r="I407" s="116">
        <v>29560.36</v>
      </c>
      <c r="J407" s="116">
        <v>147801.79999999999</v>
      </c>
      <c r="K407" s="121">
        <v>29264.76</v>
      </c>
      <c r="L407" s="116">
        <f t="shared" si="24"/>
        <v>146323.79999999999</v>
      </c>
      <c r="M407" s="72" t="s">
        <v>243</v>
      </c>
    </row>
    <row r="408" spans="1:13" ht="25.5" x14ac:dyDescent="0.2">
      <c r="A408" s="112">
        <v>44</v>
      </c>
      <c r="B408" s="113" t="s">
        <v>388</v>
      </c>
      <c r="C408" s="113" t="s">
        <v>414</v>
      </c>
      <c r="D408" s="114" t="s">
        <v>19</v>
      </c>
      <c r="E408" s="113" t="s">
        <v>41</v>
      </c>
      <c r="F408" s="113" t="s">
        <v>20</v>
      </c>
      <c r="G408" s="113" t="s">
        <v>17</v>
      </c>
      <c r="H408" s="115">
        <v>120</v>
      </c>
      <c r="I408" s="116">
        <v>19753.89</v>
      </c>
      <c r="J408" s="116">
        <v>2370466.7999999998</v>
      </c>
      <c r="K408" s="118">
        <v>18800</v>
      </c>
      <c r="L408" s="116">
        <f t="shared" si="24"/>
        <v>2256000</v>
      </c>
      <c r="M408" s="8" t="s">
        <v>18</v>
      </c>
    </row>
    <row r="409" spans="1:13" ht="45" x14ac:dyDescent="0.2">
      <c r="A409" s="112">
        <v>45</v>
      </c>
      <c r="B409" s="113" t="s">
        <v>388</v>
      </c>
      <c r="C409" s="113" t="s">
        <v>415</v>
      </c>
      <c r="D409" s="114" t="s">
        <v>15</v>
      </c>
      <c r="E409" s="113" t="s">
        <v>41</v>
      </c>
      <c r="F409" s="113" t="s">
        <v>16</v>
      </c>
      <c r="G409" s="113" t="s">
        <v>17</v>
      </c>
      <c r="H409" s="115">
        <v>5</v>
      </c>
      <c r="I409" s="116">
        <v>39073.81</v>
      </c>
      <c r="J409" s="116">
        <v>195369.05</v>
      </c>
      <c r="K409" s="119">
        <v>37315.480000000003</v>
      </c>
      <c r="L409" s="116">
        <f t="shared" si="24"/>
        <v>186577.40000000002</v>
      </c>
      <c r="M409" s="131" t="s">
        <v>411</v>
      </c>
    </row>
    <row r="410" spans="1:13" ht="15" x14ac:dyDescent="0.2">
      <c r="A410" s="112">
        <v>46</v>
      </c>
      <c r="B410" s="113" t="s">
        <v>388</v>
      </c>
      <c r="C410" s="113" t="s">
        <v>415</v>
      </c>
      <c r="D410" s="114" t="s">
        <v>22</v>
      </c>
      <c r="E410" s="113" t="s">
        <v>41</v>
      </c>
      <c r="F410" s="113" t="s">
        <v>191</v>
      </c>
      <c r="G410" s="113" t="s">
        <v>17</v>
      </c>
      <c r="H410" s="115">
        <v>2</v>
      </c>
      <c r="I410" s="116">
        <v>29560.36</v>
      </c>
      <c r="J410" s="116">
        <v>59120.72</v>
      </c>
      <c r="K410" s="118">
        <v>29264.76</v>
      </c>
      <c r="L410" s="116">
        <f t="shared" si="24"/>
        <v>58529.52</v>
      </c>
      <c r="M410" s="72" t="s">
        <v>243</v>
      </c>
    </row>
    <row r="411" spans="1:13" ht="25.5" x14ac:dyDescent="0.2">
      <c r="A411" s="112">
        <v>47</v>
      </c>
      <c r="B411" s="113" t="s">
        <v>388</v>
      </c>
      <c r="C411" s="113" t="s">
        <v>415</v>
      </c>
      <c r="D411" s="114" t="s">
        <v>19</v>
      </c>
      <c r="E411" s="122" t="s">
        <v>41</v>
      </c>
      <c r="F411" s="113" t="s">
        <v>20</v>
      </c>
      <c r="G411" s="113" t="s">
        <v>17</v>
      </c>
      <c r="H411" s="115">
        <v>57</v>
      </c>
      <c r="I411" s="116">
        <v>19753.89</v>
      </c>
      <c r="J411" s="116">
        <v>1125971.73</v>
      </c>
      <c r="K411" s="118">
        <v>18800</v>
      </c>
      <c r="L411" s="116">
        <f t="shared" si="24"/>
        <v>1071600</v>
      </c>
      <c r="M411" s="8" t="s">
        <v>18</v>
      </c>
    </row>
    <row r="412" spans="1:13" ht="51" x14ac:dyDescent="0.2">
      <c r="A412" s="112">
        <v>48</v>
      </c>
      <c r="B412" s="113" t="s">
        <v>388</v>
      </c>
      <c r="C412" s="113" t="s">
        <v>415</v>
      </c>
      <c r="D412" s="114" t="s">
        <v>112</v>
      </c>
      <c r="E412" s="113" t="s">
        <v>252</v>
      </c>
      <c r="F412" s="113" t="s">
        <v>202</v>
      </c>
      <c r="G412" s="113" t="s">
        <v>402</v>
      </c>
      <c r="H412" s="115">
        <v>7</v>
      </c>
      <c r="I412" s="116">
        <v>28932.69</v>
      </c>
      <c r="J412" s="116">
        <v>202528.83</v>
      </c>
      <c r="K412" s="118">
        <v>27426</v>
      </c>
      <c r="L412" s="116">
        <f t="shared" si="24"/>
        <v>191982</v>
      </c>
      <c r="M412" s="8" t="s">
        <v>35</v>
      </c>
    </row>
    <row r="413" spans="1:13" ht="15" x14ac:dyDescent="0.2">
      <c r="A413" s="112">
        <v>49</v>
      </c>
      <c r="B413" s="113" t="s">
        <v>388</v>
      </c>
      <c r="C413" s="113" t="s">
        <v>415</v>
      </c>
      <c r="D413" s="114" t="s">
        <v>404</v>
      </c>
      <c r="E413" s="113" t="s">
        <v>405</v>
      </c>
      <c r="F413" s="113" t="s">
        <v>406</v>
      </c>
      <c r="G413" s="113" t="s">
        <v>402</v>
      </c>
      <c r="H413" s="115">
        <v>5</v>
      </c>
      <c r="I413" s="116">
        <v>9163.5400000000009</v>
      </c>
      <c r="J413" s="116">
        <v>45817.700000000004</v>
      </c>
      <c r="K413" s="118">
        <v>8705.2999999999993</v>
      </c>
      <c r="L413" s="116">
        <f t="shared" si="24"/>
        <v>43526.5</v>
      </c>
      <c r="M413" s="72" t="s">
        <v>243</v>
      </c>
    </row>
    <row r="414" spans="1:13" ht="25.5" x14ac:dyDescent="0.2">
      <c r="A414" s="112">
        <v>50</v>
      </c>
      <c r="B414" s="113" t="s">
        <v>388</v>
      </c>
      <c r="C414" s="113" t="s">
        <v>416</v>
      </c>
      <c r="D414" s="114" t="s">
        <v>19</v>
      </c>
      <c r="E414" s="113" t="s">
        <v>41</v>
      </c>
      <c r="F414" s="113" t="s">
        <v>20</v>
      </c>
      <c r="G414" s="113" t="s">
        <v>17</v>
      </c>
      <c r="H414" s="115">
        <v>141</v>
      </c>
      <c r="I414" s="116">
        <v>19753.89</v>
      </c>
      <c r="J414" s="116">
        <v>2785298.4899999998</v>
      </c>
      <c r="K414" s="118">
        <v>18800</v>
      </c>
      <c r="L414" s="116">
        <f t="shared" si="24"/>
        <v>2650800</v>
      </c>
      <c r="M414" s="8" t="s">
        <v>18</v>
      </c>
    </row>
    <row r="415" spans="1:13" ht="15" x14ac:dyDescent="0.2">
      <c r="A415" s="112">
        <v>51</v>
      </c>
      <c r="B415" s="113" t="s">
        <v>388</v>
      </c>
      <c r="C415" s="113" t="s">
        <v>416</v>
      </c>
      <c r="D415" s="114" t="s">
        <v>404</v>
      </c>
      <c r="E415" s="113" t="s">
        <v>405</v>
      </c>
      <c r="F415" s="113" t="s">
        <v>406</v>
      </c>
      <c r="G415" s="113" t="s">
        <v>402</v>
      </c>
      <c r="H415" s="115">
        <v>3</v>
      </c>
      <c r="I415" s="116">
        <v>9163.5400000000009</v>
      </c>
      <c r="J415" s="116">
        <v>27490.620000000003</v>
      </c>
      <c r="K415" s="119">
        <v>8705.2999999999993</v>
      </c>
      <c r="L415" s="116">
        <f t="shared" si="24"/>
        <v>26115.899999999998</v>
      </c>
      <c r="M415" s="72" t="s">
        <v>243</v>
      </c>
    </row>
    <row r="416" spans="1:13" ht="15" x14ac:dyDescent="0.2">
      <c r="A416" s="112">
        <v>52</v>
      </c>
      <c r="B416" s="113" t="s">
        <v>388</v>
      </c>
      <c r="C416" s="113" t="s">
        <v>416</v>
      </c>
      <c r="D416" s="114" t="s">
        <v>15</v>
      </c>
      <c r="E416" s="113" t="s">
        <v>41</v>
      </c>
      <c r="F416" s="113" t="s">
        <v>16</v>
      </c>
      <c r="G416" s="113" t="s">
        <v>17</v>
      </c>
      <c r="H416" s="115">
        <v>39</v>
      </c>
      <c r="I416" s="116">
        <v>39073.81</v>
      </c>
      <c r="J416" s="116">
        <v>1523878.5899999999</v>
      </c>
      <c r="K416" s="118">
        <v>37120</v>
      </c>
      <c r="L416" s="116">
        <f t="shared" si="24"/>
        <v>1447680</v>
      </c>
      <c r="M416" s="192" t="s">
        <v>390</v>
      </c>
    </row>
    <row r="417" spans="1:13" ht="25.5" x14ac:dyDescent="0.2">
      <c r="A417" s="112">
        <v>53</v>
      </c>
      <c r="B417" s="113" t="s">
        <v>388</v>
      </c>
      <c r="C417" s="113" t="s">
        <v>417</v>
      </c>
      <c r="D417" s="114" t="s">
        <v>19</v>
      </c>
      <c r="E417" s="113" t="s">
        <v>41</v>
      </c>
      <c r="F417" s="113" t="s">
        <v>20</v>
      </c>
      <c r="G417" s="113" t="s">
        <v>17</v>
      </c>
      <c r="H417" s="115">
        <v>100</v>
      </c>
      <c r="I417" s="116">
        <v>19753.89</v>
      </c>
      <c r="J417" s="116">
        <v>1975389</v>
      </c>
      <c r="K417" s="121">
        <v>18800</v>
      </c>
      <c r="L417" s="116">
        <f t="shared" si="24"/>
        <v>1880000</v>
      </c>
      <c r="M417" s="8" t="s">
        <v>18</v>
      </c>
    </row>
    <row r="418" spans="1:13" ht="25.5" x14ac:dyDescent="0.2">
      <c r="A418" s="112">
        <v>54</v>
      </c>
      <c r="B418" s="113" t="s">
        <v>388</v>
      </c>
      <c r="C418" s="113" t="s">
        <v>417</v>
      </c>
      <c r="D418" s="114" t="s">
        <v>230</v>
      </c>
      <c r="E418" s="113" t="s">
        <v>48</v>
      </c>
      <c r="F418" s="113" t="s">
        <v>281</v>
      </c>
      <c r="G418" s="113" t="s">
        <v>50</v>
      </c>
      <c r="H418" s="115">
        <v>10</v>
      </c>
      <c r="I418" s="116">
        <v>4718.3100000000004</v>
      </c>
      <c r="J418" s="116">
        <v>47183.100000000006</v>
      </c>
      <c r="K418" s="118">
        <v>4485</v>
      </c>
      <c r="L418" s="116">
        <f t="shared" si="24"/>
        <v>44850</v>
      </c>
      <c r="M418" s="8" t="s">
        <v>18</v>
      </c>
    </row>
    <row r="419" spans="1:13" ht="30" x14ac:dyDescent="0.2">
      <c r="A419" s="112">
        <v>55</v>
      </c>
      <c r="B419" s="113" t="s">
        <v>388</v>
      </c>
      <c r="C419" s="113" t="s">
        <v>417</v>
      </c>
      <c r="D419" s="114" t="s">
        <v>393</v>
      </c>
      <c r="E419" s="113" t="s">
        <v>53</v>
      </c>
      <c r="F419" s="113" t="s">
        <v>394</v>
      </c>
      <c r="G419" s="113" t="s">
        <v>50</v>
      </c>
      <c r="H419" s="115">
        <v>150</v>
      </c>
      <c r="I419" s="116">
        <v>349</v>
      </c>
      <c r="J419" s="116">
        <v>52350</v>
      </c>
      <c r="K419" s="119">
        <v>330.8</v>
      </c>
      <c r="L419" s="116">
        <f t="shared" si="24"/>
        <v>49620</v>
      </c>
      <c r="M419" s="192" t="s">
        <v>392</v>
      </c>
    </row>
    <row r="420" spans="1:13" ht="45" x14ac:dyDescent="0.2">
      <c r="A420" s="112">
        <v>56</v>
      </c>
      <c r="B420" s="113" t="s">
        <v>388</v>
      </c>
      <c r="C420" s="113" t="s">
        <v>417</v>
      </c>
      <c r="D420" s="114" t="s">
        <v>15</v>
      </c>
      <c r="E420" s="113" t="s">
        <v>41</v>
      </c>
      <c r="F420" s="113" t="s">
        <v>16</v>
      </c>
      <c r="G420" s="113" t="s">
        <v>17</v>
      </c>
      <c r="H420" s="115">
        <v>11</v>
      </c>
      <c r="I420" s="116">
        <v>39073.81</v>
      </c>
      <c r="J420" s="116">
        <v>429811.91</v>
      </c>
      <c r="K420" s="118">
        <v>37315.480000000003</v>
      </c>
      <c r="L420" s="116">
        <f t="shared" si="24"/>
        <v>410470.28</v>
      </c>
      <c r="M420" s="131" t="s">
        <v>411</v>
      </c>
    </row>
    <row r="421" spans="1:13" ht="15" x14ac:dyDescent="0.2">
      <c r="A421" s="112">
        <v>57</v>
      </c>
      <c r="B421" s="113" t="s">
        <v>388</v>
      </c>
      <c r="C421" s="113" t="s">
        <v>417</v>
      </c>
      <c r="D421" s="114" t="s">
        <v>22</v>
      </c>
      <c r="E421" s="113" t="s">
        <v>41</v>
      </c>
      <c r="F421" s="113" t="s">
        <v>191</v>
      </c>
      <c r="G421" s="113" t="s">
        <v>17</v>
      </c>
      <c r="H421" s="115">
        <v>2</v>
      </c>
      <c r="I421" s="116">
        <v>29560.36</v>
      </c>
      <c r="J421" s="116">
        <v>59120.72</v>
      </c>
      <c r="K421" s="118">
        <v>29264.76</v>
      </c>
      <c r="L421" s="116">
        <f t="shared" si="24"/>
        <v>58529.52</v>
      </c>
      <c r="M421" s="72" t="s">
        <v>243</v>
      </c>
    </row>
    <row r="422" spans="1:13" ht="15" x14ac:dyDescent="0.2">
      <c r="A422" s="112">
        <v>58</v>
      </c>
      <c r="B422" s="113" t="s">
        <v>388</v>
      </c>
      <c r="C422" s="113" t="s">
        <v>417</v>
      </c>
      <c r="D422" s="114" t="s">
        <v>404</v>
      </c>
      <c r="E422" s="113" t="s">
        <v>405</v>
      </c>
      <c r="F422" s="113" t="s">
        <v>406</v>
      </c>
      <c r="G422" s="113" t="s">
        <v>402</v>
      </c>
      <c r="H422" s="115">
        <v>8</v>
      </c>
      <c r="I422" s="116">
        <v>9163.5400000000009</v>
      </c>
      <c r="J422" s="116">
        <v>73308.320000000007</v>
      </c>
      <c r="K422" s="121">
        <v>8705.2999999999993</v>
      </c>
      <c r="L422" s="116">
        <f t="shared" si="24"/>
        <v>69642.399999999994</v>
      </c>
      <c r="M422" s="72" t="s">
        <v>243</v>
      </c>
    </row>
    <row r="423" spans="1:13" ht="30" x14ac:dyDescent="0.2">
      <c r="A423" s="112">
        <v>59</v>
      </c>
      <c r="B423" s="113" t="s">
        <v>388</v>
      </c>
      <c r="C423" s="113" t="s">
        <v>418</v>
      </c>
      <c r="D423" s="114" t="s">
        <v>412</v>
      </c>
      <c r="E423" s="113" t="s">
        <v>53</v>
      </c>
      <c r="F423" s="113" t="s">
        <v>413</v>
      </c>
      <c r="G423" s="113" t="s">
        <v>50</v>
      </c>
      <c r="H423" s="115">
        <v>1000</v>
      </c>
      <c r="I423" s="116">
        <v>2689</v>
      </c>
      <c r="J423" s="116">
        <v>2689000</v>
      </c>
      <c r="K423" s="118">
        <v>2559</v>
      </c>
      <c r="L423" s="116">
        <f t="shared" si="24"/>
        <v>2559000</v>
      </c>
      <c r="M423" s="192" t="s">
        <v>392</v>
      </c>
    </row>
    <row r="424" spans="1:13" ht="30" x14ac:dyDescent="0.2">
      <c r="A424" s="112">
        <v>60</v>
      </c>
      <c r="B424" s="113" t="s">
        <v>388</v>
      </c>
      <c r="C424" s="113" t="s">
        <v>418</v>
      </c>
      <c r="D424" s="114" t="s">
        <v>391</v>
      </c>
      <c r="E424" s="113" t="s">
        <v>53</v>
      </c>
      <c r="F424" s="113" t="s">
        <v>281</v>
      </c>
      <c r="G424" s="113" t="s">
        <v>50</v>
      </c>
      <c r="H424" s="115">
        <v>2900</v>
      </c>
      <c r="I424" s="116">
        <v>386</v>
      </c>
      <c r="J424" s="116">
        <v>1119400</v>
      </c>
      <c r="K424" s="119">
        <v>367</v>
      </c>
      <c r="L424" s="116">
        <f t="shared" si="24"/>
        <v>1064300</v>
      </c>
      <c r="M424" s="192" t="s">
        <v>392</v>
      </c>
    </row>
    <row r="425" spans="1:13" ht="30" x14ac:dyDescent="0.2">
      <c r="A425" s="112">
        <v>61</v>
      </c>
      <c r="B425" s="113" t="s">
        <v>388</v>
      </c>
      <c r="C425" s="113" t="s">
        <v>418</v>
      </c>
      <c r="D425" s="114" t="s">
        <v>15</v>
      </c>
      <c r="E425" s="113" t="s">
        <v>41</v>
      </c>
      <c r="F425" s="113" t="s">
        <v>16</v>
      </c>
      <c r="G425" s="113" t="s">
        <v>17</v>
      </c>
      <c r="H425" s="115">
        <v>100</v>
      </c>
      <c r="I425" s="116">
        <v>39073.81</v>
      </c>
      <c r="J425" s="116">
        <v>3907381</v>
      </c>
      <c r="K425" s="118">
        <v>37315.480000000003</v>
      </c>
      <c r="L425" s="116">
        <f t="shared" si="24"/>
        <v>3731548.0000000005</v>
      </c>
      <c r="M425" s="192" t="s">
        <v>395</v>
      </c>
    </row>
    <row r="426" spans="1:13" ht="30" x14ac:dyDescent="0.2">
      <c r="A426" s="112">
        <v>62</v>
      </c>
      <c r="B426" s="113" t="s">
        <v>388</v>
      </c>
      <c r="C426" s="113" t="s">
        <v>418</v>
      </c>
      <c r="D426" s="114" t="s">
        <v>19</v>
      </c>
      <c r="E426" s="113" t="s">
        <v>41</v>
      </c>
      <c r="F426" s="113" t="s">
        <v>20</v>
      </c>
      <c r="G426" s="113" t="s">
        <v>17</v>
      </c>
      <c r="H426" s="115">
        <v>220</v>
      </c>
      <c r="I426" s="116">
        <v>19753.89</v>
      </c>
      <c r="J426" s="116">
        <v>4345855.8</v>
      </c>
      <c r="K426" s="118">
        <v>18864.97</v>
      </c>
      <c r="L426" s="116">
        <f t="shared" si="24"/>
        <v>4150293.4000000004</v>
      </c>
      <c r="M426" s="192" t="s">
        <v>395</v>
      </c>
    </row>
    <row r="427" spans="1:13" ht="25.5" x14ac:dyDescent="0.2">
      <c r="A427" s="112">
        <v>63</v>
      </c>
      <c r="B427" s="113" t="s">
        <v>388</v>
      </c>
      <c r="C427" s="113" t="s">
        <v>396</v>
      </c>
      <c r="D427" s="114" t="s">
        <v>29</v>
      </c>
      <c r="E427" s="113" t="s">
        <v>187</v>
      </c>
      <c r="F427" s="113" t="s">
        <v>143</v>
      </c>
      <c r="G427" s="113" t="s">
        <v>402</v>
      </c>
      <c r="H427" s="115">
        <v>5</v>
      </c>
      <c r="I427" s="116">
        <v>5055.3500000000004</v>
      </c>
      <c r="J427" s="116">
        <v>25276.75</v>
      </c>
      <c r="K427" s="118">
        <v>4297.05</v>
      </c>
      <c r="L427" s="116">
        <f t="shared" si="24"/>
        <v>21485.25</v>
      </c>
      <c r="M427" s="8" t="s">
        <v>18</v>
      </c>
    </row>
    <row r="428" spans="1:13" ht="25.5" x14ac:dyDescent="0.2">
      <c r="A428" s="112">
        <v>64</v>
      </c>
      <c r="B428" s="113" t="s">
        <v>388</v>
      </c>
      <c r="C428" s="113" t="s">
        <v>407</v>
      </c>
      <c r="D428" s="114" t="s">
        <v>93</v>
      </c>
      <c r="E428" s="113" t="s">
        <v>94</v>
      </c>
      <c r="F428" s="113" t="s">
        <v>95</v>
      </c>
      <c r="G428" s="113" t="s">
        <v>402</v>
      </c>
      <c r="H428" s="115">
        <v>11</v>
      </c>
      <c r="I428" s="116">
        <v>12638.77</v>
      </c>
      <c r="J428" s="116">
        <v>139026.47</v>
      </c>
      <c r="K428" s="118">
        <v>10742.96</v>
      </c>
      <c r="L428" s="116">
        <f t="shared" si="24"/>
        <v>118172.56</v>
      </c>
      <c r="M428" s="8" t="s">
        <v>18</v>
      </c>
    </row>
    <row r="429" spans="1:13" ht="25.5" x14ac:dyDescent="0.2">
      <c r="A429" s="112">
        <v>65</v>
      </c>
      <c r="B429" s="113" t="s">
        <v>388</v>
      </c>
      <c r="C429" s="113" t="s">
        <v>407</v>
      </c>
      <c r="D429" s="114" t="s">
        <v>29</v>
      </c>
      <c r="E429" s="113" t="s">
        <v>187</v>
      </c>
      <c r="F429" s="113" t="s">
        <v>143</v>
      </c>
      <c r="G429" s="113" t="s">
        <v>402</v>
      </c>
      <c r="H429" s="115">
        <v>20</v>
      </c>
      <c r="I429" s="116">
        <v>5055.3500000000004</v>
      </c>
      <c r="J429" s="116">
        <v>101107</v>
      </c>
      <c r="K429" s="118">
        <v>4297.05</v>
      </c>
      <c r="L429" s="116">
        <f t="shared" ref="L429:L492" si="25">H429*K429</f>
        <v>85941</v>
      </c>
      <c r="M429" s="8" t="s">
        <v>18</v>
      </c>
    </row>
    <row r="430" spans="1:13" ht="25.5" x14ac:dyDescent="0.2">
      <c r="A430" s="112">
        <v>66</v>
      </c>
      <c r="B430" s="113" t="s">
        <v>388</v>
      </c>
      <c r="C430" s="113" t="s">
        <v>389</v>
      </c>
      <c r="D430" s="114" t="s">
        <v>29</v>
      </c>
      <c r="E430" s="113" t="s">
        <v>187</v>
      </c>
      <c r="F430" s="113" t="s">
        <v>143</v>
      </c>
      <c r="G430" s="113" t="s">
        <v>402</v>
      </c>
      <c r="H430" s="115">
        <v>4</v>
      </c>
      <c r="I430" s="116">
        <v>5055.3500000000004</v>
      </c>
      <c r="J430" s="116">
        <v>20221.400000000001</v>
      </c>
      <c r="K430" s="118">
        <v>4297.05</v>
      </c>
      <c r="L430" s="116">
        <f t="shared" si="25"/>
        <v>17188.2</v>
      </c>
      <c r="M430" s="8" t="s">
        <v>18</v>
      </c>
    </row>
    <row r="431" spans="1:13" ht="15" x14ac:dyDescent="0.2">
      <c r="A431" s="112">
        <v>67</v>
      </c>
      <c r="B431" s="113" t="s">
        <v>388</v>
      </c>
      <c r="C431" s="113" t="s">
        <v>389</v>
      </c>
      <c r="D431" s="114" t="s">
        <v>93</v>
      </c>
      <c r="E431" s="113" t="s">
        <v>94</v>
      </c>
      <c r="F431" s="113" t="s">
        <v>95</v>
      </c>
      <c r="G431" s="113" t="s">
        <v>402</v>
      </c>
      <c r="H431" s="115">
        <v>5</v>
      </c>
      <c r="I431" s="116">
        <v>12638.77</v>
      </c>
      <c r="J431" s="116">
        <v>63193.850000000006</v>
      </c>
      <c r="K431" s="118">
        <v>10742.95</v>
      </c>
      <c r="L431" s="116">
        <f t="shared" si="25"/>
        <v>53714.75</v>
      </c>
      <c r="M431" s="192" t="s">
        <v>211</v>
      </c>
    </row>
    <row r="432" spans="1:13" ht="25.5" x14ac:dyDescent="0.2">
      <c r="A432" s="112">
        <v>68</v>
      </c>
      <c r="B432" s="113" t="s">
        <v>388</v>
      </c>
      <c r="C432" s="113" t="s">
        <v>409</v>
      </c>
      <c r="D432" s="114" t="s">
        <v>93</v>
      </c>
      <c r="E432" s="113" t="s">
        <v>94</v>
      </c>
      <c r="F432" s="113" t="s">
        <v>95</v>
      </c>
      <c r="G432" s="113" t="s">
        <v>402</v>
      </c>
      <c r="H432" s="115">
        <v>20</v>
      </c>
      <c r="I432" s="116">
        <v>12638.77</v>
      </c>
      <c r="J432" s="116">
        <v>252775.40000000002</v>
      </c>
      <c r="K432" s="118">
        <v>10742.96</v>
      </c>
      <c r="L432" s="116">
        <f t="shared" si="25"/>
        <v>214859.19999999998</v>
      </c>
      <c r="M432" s="8" t="s">
        <v>18</v>
      </c>
    </row>
    <row r="433" spans="1:13" ht="30" x14ac:dyDescent="0.2">
      <c r="A433" s="112">
        <v>69</v>
      </c>
      <c r="B433" s="113" t="s">
        <v>388</v>
      </c>
      <c r="C433" s="113" t="s">
        <v>409</v>
      </c>
      <c r="D433" s="114" t="s">
        <v>29</v>
      </c>
      <c r="E433" s="113" t="s">
        <v>187</v>
      </c>
      <c r="F433" s="113" t="s">
        <v>143</v>
      </c>
      <c r="G433" s="113" t="s">
        <v>402</v>
      </c>
      <c r="H433" s="115">
        <v>20</v>
      </c>
      <c r="I433" s="116">
        <v>5055.3500000000004</v>
      </c>
      <c r="J433" s="116">
        <v>101107</v>
      </c>
      <c r="K433" s="118">
        <v>4297.05</v>
      </c>
      <c r="L433" s="116">
        <f t="shared" si="25"/>
        <v>85941</v>
      </c>
      <c r="M433" s="192" t="s">
        <v>395</v>
      </c>
    </row>
    <row r="434" spans="1:13" ht="25.5" x14ac:dyDescent="0.2">
      <c r="A434" s="112">
        <v>70</v>
      </c>
      <c r="B434" s="113" t="s">
        <v>388</v>
      </c>
      <c r="C434" s="113" t="s">
        <v>410</v>
      </c>
      <c r="D434" s="114" t="s">
        <v>29</v>
      </c>
      <c r="E434" s="113" t="s">
        <v>187</v>
      </c>
      <c r="F434" s="113" t="s">
        <v>143</v>
      </c>
      <c r="G434" s="113" t="s">
        <v>402</v>
      </c>
      <c r="H434" s="115">
        <v>50</v>
      </c>
      <c r="I434" s="116">
        <v>5055.3500000000004</v>
      </c>
      <c r="J434" s="116">
        <v>252767.50000000003</v>
      </c>
      <c r="K434" s="118">
        <v>4297.04</v>
      </c>
      <c r="L434" s="116">
        <f t="shared" si="25"/>
        <v>214852</v>
      </c>
      <c r="M434" s="25" t="s">
        <v>67</v>
      </c>
    </row>
    <row r="435" spans="1:13" ht="25.5" x14ac:dyDescent="0.2">
      <c r="A435" s="112">
        <v>71</v>
      </c>
      <c r="B435" s="113" t="s">
        <v>388</v>
      </c>
      <c r="C435" s="113" t="s">
        <v>416</v>
      </c>
      <c r="D435" s="114" t="s">
        <v>29</v>
      </c>
      <c r="E435" s="113" t="s">
        <v>187</v>
      </c>
      <c r="F435" s="113" t="s">
        <v>143</v>
      </c>
      <c r="G435" s="113" t="s">
        <v>402</v>
      </c>
      <c r="H435" s="115">
        <v>20</v>
      </c>
      <c r="I435" s="116">
        <v>5055.3500000000004</v>
      </c>
      <c r="J435" s="116">
        <v>101107</v>
      </c>
      <c r="K435" s="118">
        <v>4297.05</v>
      </c>
      <c r="L435" s="116">
        <f t="shared" si="25"/>
        <v>85941</v>
      </c>
      <c r="M435" s="8" t="s">
        <v>18</v>
      </c>
    </row>
    <row r="436" spans="1:13" ht="25.5" x14ac:dyDescent="0.2">
      <c r="A436" s="112">
        <v>72</v>
      </c>
      <c r="B436" s="113" t="s">
        <v>388</v>
      </c>
      <c r="C436" s="113" t="s">
        <v>414</v>
      </c>
      <c r="D436" s="114" t="s">
        <v>29</v>
      </c>
      <c r="E436" s="113" t="s">
        <v>187</v>
      </c>
      <c r="F436" s="113" t="s">
        <v>143</v>
      </c>
      <c r="G436" s="113" t="s">
        <v>402</v>
      </c>
      <c r="H436" s="115">
        <v>0</v>
      </c>
      <c r="I436" s="116">
        <v>5055.3500000000004</v>
      </c>
      <c r="J436" s="116">
        <v>252767.50000000003</v>
      </c>
      <c r="K436" s="118">
        <v>4297.04</v>
      </c>
      <c r="L436" s="116">
        <f t="shared" si="25"/>
        <v>0</v>
      </c>
      <c r="M436" s="25" t="s">
        <v>67</v>
      </c>
    </row>
    <row r="437" spans="1:13" ht="15" x14ac:dyDescent="0.2">
      <c r="A437" s="112">
        <v>73</v>
      </c>
      <c r="B437" s="113" t="s">
        <v>388</v>
      </c>
      <c r="C437" s="113" t="s">
        <v>416</v>
      </c>
      <c r="D437" s="114" t="s">
        <v>393</v>
      </c>
      <c r="E437" s="113" t="s">
        <v>53</v>
      </c>
      <c r="F437" s="113" t="s">
        <v>394</v>
      </c>
      <c r="G437" s="113" t="s">
        <v>50</v>
      </c>
      <c r="H437" s="115">
        <v>1300</v>
      </c>
      <c r="I437" s="116">
        <v>349</v>
      </c>
      <c r="J437" s="116">
        <v>453700</v>
      </c>
      <c r="K437" s="118">
        <v>348</v>
      </c>
      <c r="L437" s="116">
        <f t="shared" si="25"/>
        <v>452400</v>
      </c>
      <c r="M437" s="192" t="s">
        <v>419</v>
      </c>
    </row>
    <row r="438" spans="1:13" ht="25.5" x14ac:dyDescent="0.2">
      <c r="A438" s="126">
        <v>74</v>
      </c>
      <c r="B438" s="123" t="s">
        <v>388</v>
      </c>
      <c r="C438" s="123" t="s">
        <v>417</v>
      </c>
      <c r="D438" s="124" t="s">
        <v>230</v>
      </c>
      <c r="E438" s="123" t="s">
        <v>48</v>
      </c>
      <c r="F438" s="123" t="s">
        <v>281</v>
      </c>
      <c r="G438" s="123" t="s">
        <v>50</v>
      </c>
      <c r="H438" s="125">
        <v>249</v>
      </c>
      <c r="I438" s="127">
        <v>4718.3100000000004</v>
      </c>
      <c r="J438" s="127">
        <v>1174859.1900000002</v>
      </c>
      <c r="K438" s="128">
        <v>4010.57</v>
      </c>
      <c r="L438" s="127">
        <f t="shared" si="25"/>
        <v>998631.93</v>
      </c>
      <c r="M438" s="8" t="s">
        <v>18</v>
      </c>
    </row>
    <row r="439" spans="1:13" ht="25.5" x14ac:dyDescent="0.2">
      <c r="A439" s="112">
        <v>75</v>
      </c>
      <c r="B439" s="113" t="s">
        <v>388</v>
      </c>
      <c r="C439" s="113" t="s">
        <v>417</v>
      </c>
      <c r="D439" s="114" t="s">
        <v>230</v>
      </c>
      <c r="E439" s="113" t="s">
        <v>48</v>
      </c>
      <c r="F439" s="113" t="s">
        <v>281</v>
      </c>
      <c r="G439" s="113" t="s">
        <v>50</v>
      </c>
      <c r="H439" s="115">
        <v>1000</v>
      </c>
      <c r="I439" s="116">
        <v>644.20000000000005</v>
      </c>
      <c r="J439" s="116">
        <v>644200</v>
      </c>
      <c r="K439" s="118">
        <v>547.57000000000005</v>
      </c>
      <c r="L439" s="116">
        <f t="shared" si="25"/>
        <v>547570</v>
      </c>
      <c r="M439" s="8" t="s">
        <v>18</v>
      </c>
    </row>
    <row r="440" spans="1:13" ht="25.5" x14ac:dyDescent="0.2">
      <c r="A440" s="112">
        <v>76</v>
      </c>
      <c r="B440" s="113" t="s">
        <v>388</v>
      </c>
      <c r="C440" s="113" t="s">
        <v>409</v>
      </c>
      <c r="D440" s="114" t="s">
        <v>15</v>
      </c>
      <c r="E440" s="113" t="s">
        <v>41</v>
      </c>
      <c r="F440" s="113" t="s">
        <v>16</v>
      </c>
      <c r="G440" s="113" t="s">
        <v>17</v>
      </c>
      <c r="H440" s="115">
        <v>30</v>
      </c>
      <c r="I440" s="116">
        <v>39073.81</v>
      </c>
      <c r="J440" s="116">
        <v>1172214.2999999998</v>
      </c>
      <c r="K440" s="118">
        <v>33212.74</v>
      </c>
      <c r="L440" s="116">
        <f t="shared" si="25"/>
        <v>996382.2</v>
      </c>
      <c r="M440" s="8" t="s">
        <v>18</v>
      </c>
    </row>
    <row r="441" spans="1:13" ht="30" x14ac:dyDescent="0.25">
      <c r="A441" s="112">
        <v>77</v>
      </c>
      <c r="B441" s="113" t="s">
        <v>388</v>
      </c>
      <c r="C441" s="133" t="s">
        <v>420</v>
      </c>
      <c r="D441" s="113" t="s">
        <v>391</v>
      </c>
      <c r="E441" s="113" t="s">
        <v>421</v>
      </c>
      <c r="F441" s="113" t="s">
        <v>281</v>
      </c>
      <c r="G441" s="113" t="s">
        <v>50</v>
      </c>
      <c r="H441" s="115">
        <v>475</v>
      </c>
      <c r="I441" s="116">
        <v>386</v>
      </c>
      <c r="J441" s="116">
        <v>183350</v>
      </c>
      <c r="K441" s="117">
        <v>367</v>
      </c>
      <c r="L441" s="116">
        <f t="shared" si="25"/>
        <v>174325</v>
      </c>
      <c r="M441" s="192" t="s">
        <v>392</v>
      </c>
    </row>
    <row r="442" spans="1:13" ht="25.5" x14ac:dyDescent="0.25">
      <c r="A442" s="112">
        <v>78</v>
      </c>
      <c r="B442" s="113" t="s">
        <v>388</v>
      </c>
      <c r="C442" s="133" t="s">
        <v>420</v>
      </c>
      <c r="D442" s="113" t="s">
        <v>15</v>
      </c>
      <c r="E442" s="113" t="s">
        <v>41</v>
      </c>
      <c r="F442" s="113" t="s">
        <v>16</v>
      </c>
      <c r="G442" s="113" t="s">
        <v>17</v>
      </c>
      <c r="H442" s="115">
        <v>10</v>
      </c>
      <c r="I442" s="112">
        <v>39073.81</v>
      </c>
      <c r="J442" s="116">
        <v>390738.1</v>
      </c>
      <c r="K442" s="117">
        <v>37198.269999999997</v>
      </c>
      <c r="L442" s="116">
        <f t="shared" si="25"/>
        <v>371982.69999999995</v>
      </c>
      <c r="M442" s="8" t="s">
        <v>18</v>
      </c>
    </row>
    <row r="443" spans="1:13" ht="51" x14ac:dyDescent="0.25">
      <c r="A443" s="112">
        <v>79</v>
      </c>
      <c r="B443" s="113" t="s">
        <v>388</v>
      </c>
      <c r="C443" s="133" t="s">
        <v>420</v>
      </c>
      <c r="D443" s="113" t="s">
        <v>15</v>
      </c>
      <c r="E443" s="113" t="s">
        <v>41</v>
      </c>
      <c r="F443" s="113" t="s">
        <v>16</v>
      </c>
      <c r="G443" s="113" t="s">
        <v>17</v>
      </c>
      <c r="H443" s="115">
        <v>11</v>
      </c>
      <c r="I443" s="112">
        <v>39073.81</v>
      </c>
      <c r="J443" s="116">
        <v>429811.91</v>
      </c>
      <c r="K443" s="117">
        <v>37198.269999999997</v>
      </c>
      <c r="L443" s="116">
        <f t="shared" si="25"/>
        <v>409180.97</v>
      </c>
      <c r="M443" s="8" t="s">
        <v>35</v>
      </c>
    </row>
    <row r="444" spans="1:13" ht="25.5" x14ac:dyDescent="0.25">
      <c r="A444" s="112">
        <v>80</v>
      </c>
      <c r="B444" s="113" t="s">
        <v>388</v>
      </c>
      <c r="C444" s="133" t="s">
        <v>420</v>
      </c>
      <c r="D444" s="113" t="s">
        <v>29</v>
      </c>
      <c r="E444" s="113" t="s">
        <v>187</v>
      </c>
      <c r="F444" s="113" t="s">
        <v>143</v>
      </c>
      <c r="G444" s="113" t="s">
        <v>402</v>
      </c>
      <c r="H444" s="115">
        <v>14</v>
      </c>
      <c r="I444" s="112">
        <v>5055.3500000000004</v>
      </c>
      <c r="J444" s="116">
        <v>70774.900000000009</v>
      </c>
      <c r="K444" s="117">
        <v>4812.6959999999999</v>
      </c>
      <c r="L444" s="116">
        <f t="shared" si="25"/>
        <v>67377.744000000006</v>
      </c>
      <c r="M444" s="8" t="s">
        <v>18</v>
      </c>
    </row>
    <row r="445" spans="1:13" ht="30" x14ac:dyDescent="0.25">
      <c r="A445" s="112">
        <v>81</v>
      </c>
      <c r="B445" s="113" t="s">
        <v>388</v>
      </c>
      <c r="C445" s="133" t="s">
        <v>422</v>
      </c>
      <c r="D445" s="113" t="s">
        <v>19</v>
      </c>
      <c r="E445" s="113" t="s">
        <v>41</v>
      </c>
      <c r="F445" s="113" t="s">
        <v>20</v>
      </c>
      <c r="G445" s="113" t="s">
        <v>17</v>
      </c>
      <c r="H445" s="115">
        <v>75</v>
      </c>
      <c r="I445" s="116">
        <v>19753.89</v>
      </c>
      <c r="J445" s="116">
        <f>I445*H445</f>
        <v>1481541.75</v>
      </c>
      <c r="K445" s="117">
        <v>18864.97</v>
      </c>
      <c r="L445" s="116">
        <f t="shared" si="25"/>
        <v>1414872.75</v>
      </c>
      <c r="M445" s="192" t="s">
        <v>395</v>
      </c>
    </row>
    <row r="446" spans="1:13" ht="25.5" x14ac:dyDescent="0.25">
      <c r="A446" s="112">
        <v>82</v>
      </c>
      <c r="B446" s="113" t="s">
        <v>388</v>
      </c>
      <c r="C446" s="113" t="s">
        <v>423</v>
      </c>
      <c r="D446" s="113" t="s">
        <v>19</v>
      </c>
      <c r="E446" s="113" t="s">
        <v>293</v>
      </c>
      <c r="F446" s="113" t="s">
        <v>20</v>
      </c>
      <c r="G446" s="113" t="s">
        <v>17</v>
      </c>
      <c r="H446" s="115">
        <v>27</v>
      </c>
      <c r="I446" s="116">
        <v>19753.89</v>
      </c>
      <c r="J446" s="116">
        <f>I446*H446</f>
        <v>533355.03</v>
      </c>
      <c r="K446" s="117">
        <v>18800</v>
      </c>
      <c r="L446" s="116">
        <f t="shared" si="25"/>
        <v>507600</v>
      </c>
      <c r="M446" s="8" t="s">
        <v>18</v>
      </c>
    </row>
    <row r="447" spans="1:13" ht="25.5" x14ac:dyDescent="0.25">
      <c r="A447" s="112">
        <v>83</v>
      </c>
      <c r="B447" s="113" t="s">
        <v>388</v>
      </c>
      <c r="C447" s="133" t="s">
        <v>424</v>
      </c>
      <c r="D447" s="113" t="s">
        <v>19</v>
      </c>
      <c r="E447" s="113" t="s">
        <v>41</v>
      </c>
      <c r="F447" s="113" t="s">
        <v>20</v>
      </c>
      <c r="G447" s="113" t="s">
        <v>17</v>
      </c>
      <c r="H447" s="115">
        <v>20</v>
      </c>
      <c r="I447" s="116">
        <v>19753.89</v>
      </c>
      <c r="J447" s="116">
        <f>H447*I447</f>
        <v>395077.8</v>
      </c>
      <c r="K447" s="117">
        <v>18800</v>
      </c>
      <c r="L447" s="116">
        <f t="shared" si="25"/>
        <v>376000</v>
      </c>
      <c r="M447" s="8" t="s">
        <v>18</v>
      </c>
    </row>
    <row r="448" spans="1:13" ht="30" x14ac:dyDescent="0.25">
      <c r="A448" s="112">
        <v>84</v>
      </c>
      <c r="B448" s="113" t="s">
        <v>388</v>
      </c>
      <c r="C448" s="133" t="s">
        <v>424</v>
      </c>
      <c r="D448" s="174" t="s">
        <v>393</v>
      </c>
      <c r="E448" s="113" t="s">
        <v>53</v>
      </c>
      <c r="F448" s="113" t="s">
        <v>394</v>
      </c>
      <c r="G448" s="113" t="s">
        <v>50</v>
      </c>
      <c r="H448" s="115">
        <v>648</v>
      </c>
      <c r="I448" s="116">
        <v>370.49599999999998</v>
      </c>
      <c r="J448" s="116">
        <f>H448*I448</f>
        <v>240081.408</v>
      </c>
      <c r="K448" s="117">
        <v>370.49599999999998</v>
      </c>
      <c r="L448" s="116">
        <f t="shared" si="25"/>
        <v>240081.408</v>
      </c>
      <c r="M448" s="192" t="s">
        <v>392</v>
      </c>
    </row>
    <row r="449" spans="1:13" ht="15" x14ac:dyDescent="0.25">
      <c r="A449" s="112">
        <v>85</v>
      </c>
      <c r="B449" s="113" t="s">
        <v>388</v>
      </c>
      <c r="C449" s="133" t="s">
        <v>424</v>
      </c>
      <c r="D449" s="113" t="s">
        <v>425</v>
      </c>
      <c r="E449" s="113" t="s">
        <v>405</v>
      </c>
      <c r="F449" s="113" t="s">
        <v>20</v>
      </c>
      <c r="G449" s="113" t="s">
        <v>402</v>
      </c>
      <c r="H449" s="115">
        <v>60</v>
      </c>
      <c r="I449" s="116">
        <v>9512.27</v>
      </c>
      <c r="J449" s="116">
        <f>H449*I449</f>
        <v>570736.20000000007</v>
      </c>
      <c r="K449" s="117">
        <v>9512.27</v>
      </c>
      <c r="L449" s="116">
        <f t="shared" si="25"/>
        <v>570736.20000000007</v>
      </c>
      <c r="M449" s="72" t="s">
        <v>243</v>
      </c>
    </row>
    <row r="450" spans="1:13" ht="15" x14ac:dyDescent="0.25">
      <c r="A450" s="112">
        <v>86</v>
      </c>
      <c r="B450" s="113" t="s">
        <v>388</v>
      </c>
      <c r="C450" s="133" t="s">
        <v>424</v>
      </c>
      <c r="D450" s="113" t="s">
        <v>404</v>
      </c>
      <c r="E450" s="113" t="s">
        <v>405</v>
      </c>
      <c r="F450" s="113" t="s">
        <v>406</v>
      </c>
      <c r="G450" s="113" t="s">
        <v>402</v>
      </c>
      <c r="H450" s="115">
        <v>60</v>
      </c>
      <c r="I450" s="116">
        <v>9749.94</v>
      </c>
      <c r="J450" s="116">
        <f>H450*I450</f>
        <v>584996.4</v>
      </c>
      <c r="K450" s="117">
        <v>9749.94</v>
      </c>
      <c r="L450" s="116">
        <f t="shared" si="25"/>
        <v>584996.4</v>
      </c>
      <c r="M450" s="72" t="s">
        <v>243</v>
      </c>
    </row>
    <row r="451" spans="1:13" ht="45" x14ac:dyDescent="0.2">
      <c r="A451" s="112">
        <v>87</v>
      </c>
      <c r="B451" s="113" t="s">
        <v>388</v>
      </c>
      <c r="C451" s="133" t="s">
        <v>426</v>
      </c>
      <c r="D451" s="113" t="s">
        <v>15</v>
      </c>
      <c r="E451" s="113" t="s">
        <v>41</v>
      </c>
      <c r="F451" s="113" t="s">
        <v>16</v>
      </c>
      <c r="G451" s="113" t="s">
        <v>17</v>
      </c>
      <c r="H451" s="115">
        <v>224</v>
      </c>
      <c r="I451" s="116">
        <v>39073.81</v>
      </c>
      <c r="J451" s="116">
        <f t="shared" ref="J451:J456" si="26">I451*H451</f>
        <v>8752533.4399999995</v>
      </c>
      <c r="K451" s="118">
        <v>37315.480000000003</v>
      </c>
      <c r="L451" s="116">
        <f t="shared" si="25"/>
        <v>8358667.5200000005</v>
      </c>
      <c r="M451" s="131" t="s">
        <v>411</v>
      </c>
    </row>
    <row r="452" spans="1:13" ht="15" x14ac:dyDescent="0.2">
      <c r="A452" s="112">
        <v>88</v>
      </c>
      <c r="B452" s="113" t="s">
        <v>388</v>
      </c>
      <c r="C452" s="133" t="s">
        <v>426</v>
      </c>
      <c r="D452" s="113" t="s">
        <v>399</v>
      </c>
      <c r="E452" s="113" t="s">
        <v>400</v>
      </c>
      <c r="F452" s="113" t="s">
        <v>401</v>
      </c>
      <c r="G452" s="113" t="s">
        <v>402</v>
      </c>
      <c r="H452" s="115">
        <v>9</v>
      </c>
      <c r="I452" s="116">
        <v>4300.25</v>
      </c>
      <c r="J452" s="116">
        <f t="shared" si="26"/>
        <v>38702.25</v>
      </c>
      <c r="K452" s="119">
        <v>3784</v>
      </c>
      <c r="L452" s="116">
        <f t="shared" si="25"/>
        <v>34056</v>
      </c>
      <c r="M452" s="192" t="s">
        <v>403</v>
      </c>
    </row>
    <row r="453" spans="1:13" ht="25.5" x14ac:dyDescent="0.2">
      <c r="A453" s="112">
        <v>89</v>
      </c>
      <c r="B453" s="113" t="s">
        <v>388</v>
      </c>
      <c r="C453" s="133" t="s">
        <v>426</v>
      </c>
      <c r="D453" s="113" t="s">
        <v>230</v>
      </c>
      <c r="E453" s="113" t="s">
        <v>48</v>
      </c>
      <c r="F453" s="113" t="s">
        <v>281</v>
      </c>
      <c r="G453" s="113" t="s">
        <v>50</v>
      </c>
      <c r="H453" s="115">
        <v>223</v>
      </c>
      <c r="I453" s="116">
        <v>4718.3100000000004</v>
      </c>
      <c r="J453" s="116">
        <f t="shared" si="26"/>
        <v>1052183.1300000001</v>
      </c>
      <c r="K453" s="134">
        <v>4485</v>
      </c>
      <c r="L453" s="116">
        <f t="shared" si="25"/>
        <v>1000155</v>
      </c>
      <c r="M453" s="8" t="s">
        <v>18</v>
      </c>
    </row>
    <row r="454" spans="1:13" ht="30" x14ac:dyDescent="0.2">
      <c r="A454" s="112">
        <v>90</v>
      </c>
      <c r="B454" s="113" t="s">
        <v>388</v>
      </c>
      <c r="C454" s="133" t="s">
        <v>426</v>
      </c>
      <c r="D454" s="113" t="s">
        <v>393</v>
      </c>
      <c r="E454" s="113" t="s">
        <v>53</v>
      </c>
      <c r="F454" s="113" t="s">
        <v>394</v>
      </c>
      <c r="G454" s="113" t="s">
        <v>50</v>
      </c>
      <c r="H454" s="115">
        <v>8976</v>
      </c>
      <c r="I454" s="116">
        <v>349</v>
      </c>
      <c r="J454" s="116">
        <f t="shared" si="26"/>
        <v>3132624</v>
      </c>
      <c r="K454" s="118">
        <v>330.8</v>
      </c>
      <c r="L454" s="116">
        <f t="shared" si="25"/>
        <v>2969260.8000000003</v>
      </c>
      <c r="M454" s="192" t="s">
        <v>392</v>
      </c>
    </row>
    <row r="455" spans="1:13" ht="30" x14ac:dyDescent="0.2">
      <c r="A455" s="112">
        <v>91</v>
      </c>
      <c r="B455" s="113" t="s">
        <v>388</v>
      </c>
      <c r="C455" s="133" t="s">
        <v>426</v>
      </c>
      <c r="D455" s="113" t="s">
        <v>397</v>
      </c>
      <c r="E455" s="113" t="s">
        <v>53</v>
      </c>
      <c r="F455" s="113" t="s">
        <v>281</v>
      </c>
      <c r="G455" s="113" t="s">
        <v>50</v>
      </c>
      <c r="H455" s="115">
        <v>16</v>
      </c>
      <c r="I455" s="116">
        <v>671.8</v>
      </c>
      <c r="J455" s="116">
        <f t="shared" si="26"/>
        <v>10748.8</v>
      </c>
      <c r="K455" s="118">
        <v>641.5</v>
      </c>
      <c r="L455" s="116">
        <f t="shared" si="25"/>
        <v>10264</v>
      </c>
      <c r="M455" s="192" t="s">
        <v>392</v>
      </c>
    </row>
    <row r="456" spans="1:13" ht="25.5" x14ac:dyDescent="0.2">
      <c r="A456" s="112">
        <v>92</v>
      </c>
      <c r="B456" s="113" t="s">
        <v>388</v>
      </c>
      <c r="C456" s="133" t="s">
        <v>426</v>
      </c>
      <c r="D456" s="113" t="s">
        <v>19</v>
      </c>
      <c r="E456" s="113" t="s">
        <v>41</v>
      </c>
      <c r="F456" s="113" t="s">
        <v>20</v>
      </c>
      <c r="G456" s="113" t="s">
        <v>17</v>
      </c>
      <c r="H456" s="115">
        <v>707</v>
      </c>
      <c r="I456" s="116">
        <v>19753.89</v>
      </c>
      <c r="J456" s="116">
        <f t="shared" si="26"/>
        <v>13966000.23</v>
      </c>
      <c r="K456" s="118">
        <v>18800</v>
      </c>
      <c r="L456" s="116">
        <f t="shared" si="25"/>
        <v>13291600</v>
      </c>
      <c r="M456" s="8" t="s">
        <v>18</v>
      </c>
    </row>
    <row r="457" spans="1:13" ht="25.5" x14ac:dyDescent="0.2">
      <c r="A457" s="112">
        <v>93</v>
      </c>
      <c r="B457" s="113" t="s">
        <v>388</v>
      </c>
      <c r="C457" s="133" t="s">
        <v>426</v>
      </c>
      <c r="D457" s="113" t="s">
        <v>93</v>
      </c>
      <c r="E457" s="113" t="s">
        <v>94</v>
      </c>
      <c r="F457" s="113" t="s">
        <v>95</v>
      </c>
      <c r="G457" s="113" t="s">
        <v>402</v>
      </c>
      <c r="H457" s="115">
        <v>65</v>
      </c>
      <c r="I457" s="116">
        <v>12638.77</v>
      </c>
      <c r="J457" s="116">
        <v>821520.05</v>
      </c>
      <c r="K457" s="118">
        <v>10750.11</v>
      </c>
      <c r="L457" s="116">
        <f t="shared" si="25"/>
        <v>698757.15</v>
      </c>
      <c r="M457" s="8" t="s">
        <v>18</v>
      </c>
    </row>
    <row r="458" spans="1:13" ht="25.5" x14ac:dyDescent="0.2">
      <c r="A458" s="112">
        <v>94</v>
      </c>
      <c r="B458" s="113" t="s">
        <v>388</v>
      </c>
      <c r="C458" s="133" t="s">
        <v>426</v>
      </c>
      <c r="D458" s="113" t="s">
        <v>29</v>
      </c>
      <c r="E458" s="113" t="s">
        <v>187</v>
      </c>
      <c r="F458" s="113" t="s">
        <v>143</v>
      </c>
      <c r="G458" s="113" t="s">
        <v>402</v>
      </c>
      <c r="H458" s="115">
        <v>1000</v>
      </c>
      <c r="I458" s="116">
        <v>5055.3500000000004</v>
      </c>
      <c r="J458" s="116">
        <v>5055350</v>
      </c>
      <c r="K458" s="118">
        <v>4297.05</v>
      </c>
      <c r="L458" s="116">
        <f t="shared" si="25"/>
        <v>4297050</v>
      </c>
      <c r="M458" s="8" t="s">
        <v>18</v>
      </c>
    </row>
    <row r="459" spans="1:13" ht="25.5" x14ac:dyDescent="0.25">
      <c r="A459" s="112">
        <v>95</v>
      </c>
      <c r="B459" s="113" t="s">
        <v>388</v>
      </c>
      <c r="C459" s="135" t="s">
        <v>427</v>
      </c>
      <c r="D459" s="113" t="s">
        <v>19</v>
      </c>
      <c r="E459" s="113" t="s">
        <v>41</v>
      </c>
      <c r="F459" s="113" t="s">
        <v>428</v>
      </c>
      <c r="G459" s="113" t="s">
        <v>17</v>
      </c>
      <c r="H459" s="115">
        <v>227</v>
      </c>
      <c r="I459" s="116">
        <v>21759.94</v>
      </c>
      <c r="J459" s="116">
        <v>4939506.38</v>
      </c>
      <c r="K459" s="117">
        <v>18495.95</v>
      </c>
      <c r="L459" s="116">
        <f t="shared" si="25"/>
        <v>4198580.6500000004</v>
      </c>
      <c r="M459" s="28" t="s">
        <v>62</v>
      </c>
    </row>
    <row r="460" spans="1:13" ht="25.5" x14ac:dyDescent="0.25">
      <c r="A460" s="112">
        <v>96</v>
      </c>
      <c r="B460" s="113" t="s">
        <v>388</v>
      </c>
      <c r="C460" s="136" t="s">
        <v>427</v>
      </c>
      <c r="D460" s="137" t="s">
        <v>19</v>
      </c>
      <c r="E460" s="137" t="s">
        <v>41</v>
      </c>
      <c r="F460" s="137" t="s">
        <v>429</v>
      </c>
      <c r="G460" s="113" t="s">
        <v>17</v>
      </c>
      <c r="H460" s="138">
        <v>184</v>
      </c>
      <c r="I460" s="116">
        <v>23571.279999999999</v>
      </c>
      <c r="J460" s="116">
        <v>4337115.5199999996</v>
      </c>
      <c r="K460" s="117">
        <v>20035.59</v>
      </c>
      <c r="L460" s="116">
        <f t="shared" si="25"/>
        <v>3686548.56</v>
      </c>
      <c r="M460" s="28" t="s">
        <v>62</v>
      </c>
    </row>
    <row r="461" spans="1:13" ht="25.5" x14ac:dyDescent="0.25">
      <c r="A461" s="112">
        <v>97</v>
      </c>
      <c r="B461" s="113" t="s">
        <v>388</v>
      </c>
      <c r="C461" s="135" t="s">
        <v>427</v>
      </c>
      <c r="D461" s="113" t="s">
        <v>19</v>
      </c>
      <c r="E461" s="113" t="s">
        <v>41</v>
      </c>
      <c r="F461" s="113" t="s">
        <v>430</v>
      </c>
      <c r="G461" s="113" t="s">
        <v>17</v>
      </c>
      <c r="H461" s="115">
        <v>41</v>
      </c>
      <c r="I461" s="116">
        <v>39073.800000000003</v>
      </c>
      <c r="J461" s="116">
        <v>1602025.8</v>
      </c>
      <c r="K461" s="117">
        <v>33212.730000000003</v>
      </c>
      <c r="L461" s="116">
        <f t="shared" si="25"/>
        <v>1361721.9300000002</v>
      </c>
      <c r="M461" s="28" t="s">
        <v>62</v>
      </c>
    </row>
    <row r="462" spans="1:13" ht="25.5" x14ac:dyDescent="0.25">
      <c r="A462" s="112">
        <v>98</v>
      </c>
      <c r="B462" s="113" t="s">
        <v>388</v>
      </c>
      <c r="C462" s="135" t="s">
        <v>427</v>
      </c>
      <c r="D462" s="113" t="s">
        <v>19</v>
      </c>
      <c r="E462" s="113" t="s">
        <v>41</v>
      </c>
      <c r="F462" s="113" t="s">
        <v>431</v>
      </c>
      <c r="G462" s="113" t="s">
        <v>17</v>
      </c>
      <c r="H462" s="115">
        <v>20</v>
      </c>
      <c r="I462" s="116">
        <v>42192.68</v>
      </c>
      <c r="J462" s="116">
        <v>843853.6</v>
      </c>
      <c r="K462" s="117">
        <v>35863.78</v>
      </c>
      <c r="L462" s="116">
        <f t="shared" si="25"/>
        <v>717275.6</v>
      </c>
      <c r="M462" s="28" t="s">
        <v>62</v>
      </c>
    </row>
    <row r="463" spans="1:13" ht="25.5" x14ac:dyDescent="0.25">
      <c r="A463" s="112">
        <v>99</v>
      </c>
      <c r="B463" s="113" t="s">
        <v>388</v>
      </c>
      <c r="C463" s="135" t="s">
        <v>427</v>
      </c>
      <c r="D463" s="113" t="s">
        <v>19</v>
      </c>
      <c r="E463" s="113" t="s">
        <v>41</v>
      </c>
      <c r="F463" s="113" t="s">
        <v>432</v>
      </c>
      <c r="G463" s="113" t="s">
        <v>17</v>
      </c>
      <c r="H463" s="115">
        <v>91</v>
      </c>
      <c r="I463" s="116">
        <v>40000</v>
      </c>
      <c r="J463" s="116">
        <v>3640000</v>
      </c>
      <c r="K463" s="117">
        <v>34000</v>
      </c>
      <c r="L463" s="116">
        <f t="shared" si="25"/>
        <v>3094000</v>
      </c>
      <c r="M463" s="28" t="s">
        <v>62</v>
      </c>
    </row>
    <row r="464" spans="1:13" ht="25.5" x14ac:dyDescent="0.25">
      <c r="A464" s="112">
        <v>100</v>
      </c>
      <c r="B464" s="113" t="s">
        <v>388</v>
      </c>
      <c r="C464" s="135" t="s">
        <v>427</v>
      </c>
      <c r="D464" s="113" t="s">
        <v>29</v>
      </c>
      <c r="E464" s="113" t="s">
        <v>187</v>
      </c>
      <c r="F464" s="113" t="s">
        <v>143</v>
      </c>
      <c r="G464" s="113" t="s">
        <v>402</v>
      </c>
      <c r="H464" s="115">
        <v>412</v>
      </c>
      <c r="I464" s="116">
        <v>3213.38</v>
      </c>
      <c r="J464" s="116">
        <v>1323912.56</v>
      </c>
      <c r="K464" s="117">
        <v>2731.38</v>
      </c>
      <c r="L464" s="116">
        <f t="shared" si="25"/>
        <v>1125328.56</v>
      </c>
      <c r="M464" s="8" t="s">
        <v>18</v>
      </c>
    </row>
    <row r="465" spans="1:13" ht="25.5" x14ac:dyDescent="0.25">
      <c r="A465" s="112">
        <v>101</v>
      </c>
      <c r="B465" s="113" t="s">
        <v>388</v>
      </c>
      <c r="C465" s="135" t="s">
        <v>427</v>
      </c>
      <c r="D465" s="113" t="s">
        <v>22</v>
      </c>
      <c r="E465" s="113" t="s">
        <v>41</v>
      </c>
      <c r="F465" s="113" t="s">
        <v>191</v>
      </c>
      <c r="G465" s="113" t="s">
        <v>17</v>
      </c>
      <c r="H465" s="115">
        <v>6</v>
      </c>
      <c r="I465" s="116">
        <v>29560.36</v>
      </c>
      <c r="J465" s="116">
        <v>177362.16</v>
      </c>
      <c r="K465" s="117">
        <v>25126.31</v>
      </c>
      <c r="L465" s="116">
        <f t="shared" si="25"/>
        <v>150757.86000000002</v>
      </c>
      <c r="M465" s="8" t="s">
        <v>18</v>
      </c>
    </row>
    <row r="466" spans="1:13" ht="51" x14ac:dyDescent="0.25">
      <c r="A466" s="112">
        <v>102</v>
      </c>
      <c r="B466" s="113" t="s">
        <v>388</v>
      </c>
      <c r="C466" s="135" t="s">
        <v>427</v>
      </c>
      <c r="D466" s="113" t="s">
        <v>52</v>
      </c>
      <c r="E466" s="113" t="s">
        <v>53</v>
      </c>
      <c r="F466" s="113" t="s">
        <v>433</v>
      </c>
      <c r="G466" s="113" t="s">
        <v>50</v>
      </c>
      <c r="H466" s="115">
        <v>1100</v>
      </c>
      <c r="I466" s="116">
        <v>3200</v>
      </c>
      <c r="J466" s="116">
        <v>3520000</v>
      </c>
      <c r="K466" s="117">
        <v>3200</v>
      </c>
      <c r="L466" s="116">
        <f t="shared" si="25"/>
        <v>3520000</v>
      </c>
      <c r="M466" s="8" t="s">
        <v>35</v>
      </c>
    </row>
    <row r="467" spans="1:13" ht="15" x14ac:dyDescent="0.25">
      <c r="A467" s="112">
        <v>103</v>
      </c>
      <c r="B467" s="113" t="s">
        <v>388</v>
      </c>
      <c r="C467" s="135" t="s">
        <v>434</v>
      </c>
      <c r="D467" s="139" t="s">
        <v>22</v>
      </c>
      <c r="E467" s="140" t="s">
        <v>41</v>
      </c>
      <c r="F467" s="139" t="s">
        <v>191</v>
      </c>
      <c r="G467" s="113" t="s">
        <v>17</v>
      </c>
      <c r="H467" s="115">
        <v>30</v>
      </c>
      <c r="I467" s="116">
        <v>29560.36</v>
      </c>
      <c r="J467" s="116">
        <f t="shared" ref="J467:J498" si="27">I467*H467</f>
        <v>886810.8</v>
      </c>
      <c r="K467" s="117">
        <v>29264.76</v>
      </c>
      <c r="L467" s="116">
        <f t="shared" si="25"/>
        <v>877942.79999999993</v>
      </c>
      <c r="M467" s="72" t="s">
        <v>243</v>
      </c>
    </row>
    <row r="468" spans="1:13" ht="15" x14ac:dyDescent="0.25">
      <c r="A468" s="112">
        <v>104</v>
      </c>
      <c r="B468" s="113" t="s">
        <v>388</v>
      </c>
      <c r="C468" s="135" t="s">
        <v>434</v>
      </c>
      <c r="D468" s="139" t="s">
        <v>22</v>
      </c>
      <c r="E468" s="140" t="s">
        <v>41</v>
      </c>
      <c r="F468" s="139" t="s">
        <v>191</v>
      </c>
      <c r="G468" s="113" t="s">
        <v>17</v>
      </c>
      <c r="H468" s="115">
        <v>30</v>
      </c>
      <c r="I468" s="116">
        <v>29560.36</v>
      </c>
      <c r="J468" s="116">
        <f t="shared" si="27"/>
        <v>886810.8</v>
      </c>
      <c r="K468" s="117">
        <v>29264.76</v>
      </c>
      <c r="L468" s="116">
        <f t="shared" si="25"/>
        <v>877942.79999999993</v>
      </c>
      <c r="M468" s="72" t="s">
        <v>243</v>
      </c>
    </row>
    <row r="469" spans="1:13" ht="15" x14ac:dyDescent="0.25">
      <c r="A469" s="112">
        <v>105</v>
      </c>
      <c r="B469" s="113" t="s">
        <v>388</v>
      </c>
      <c r="C469" s="135" t="s">
        <v>434</v>
      </c>
      <c r="D469" s="139" t="s">
        <v>22</v>
      </c>
      <c r="E469" s="140" t="s">
        <v>41</v>
      </c>
      <c r="F469" s="139" t="s">
        <v>191</v>
      </c>
      <c r="G469" s="113" t="s">
        <v>17</v>
      </c>
      <c r="H469" s="115">
        <v>6</v>
      </c>
      <c r="I469" s="116">
        <v>29560.36</v>
      </c>
      <c r="J469" s="116">
        <f t="shared" si="27"/>
        <v>177362.16</v>
      </c>
      <c r="K469" s="117">
        <v>29264.76</v>
      </c>
      <c r="L469" s="116">
        <f t="shared" si="25"/>
        <v>175588.56</v>
      </c>
      <c r="M469" s="72" t="s">
        <v>243</v>
      </c>
    </row>
    <row r="470" spans="1:13" ht="15" x14ac:dyDescent="0.25">
      <c r="A470" s="112">
        <v>106</v>
      </c>
      <c r="B470" s="113" t="s">
        <v>388</v>
      </c>
      <c r="C470" s="135" t="s">
        <v>434</v>
      </c>
      <c r="D470" s="139" t="s">
        <v>244</v>
      </c>
      <c r="E470" s="140" t="s">
        <v>41</v>
      </c>
      <c r="F470" s="139" t="s">
        <v>297</v>
      </c>
      <c r="G470" s="113" t="s">
        <v>17</v>
      </c>
      <c r="H470" s="115">
        <v>18</v>
      </c>
      <c r="I470" s="116">
        <v>22544.74</v>
      </c>
      <c r="J470" s="116">
        <f t="shared" si="27"/>
        <v>405805.32</v>
      </c>
      <c r="K470" s="117">
        <v>21417.5</v>
      </c>
      <c r="L470" s="116">
        <f t="shared" si="25"/>
        <v>385515</v>
      </c>
      <c r="M470" s="72" t="s">
        <v>243</v>
      </c>
    </row>
    <row r="471" spans="1:13" ht="15" x14ac:dyDescent="0.25">
      <c r="A471" s="112">
        <v>107</v>
      </c>
      <c r="B471" s="113" t="s">
        <v>388</v>
      </c>
      <c r="C471" s="135" t="s">
        <v>434</v>
      </c>
      <c r="D471" s="139" t="s">
        <v>244</v>
      </c>
      <c r="E471" s="140" t="s">
        <v>41</v>
      </c>
      <c r="F471" s="139" t="s">
        <v>297</v>
      </c>
      <c r="G471" s="113" t="s">
        <v>17</v>
      </c>
      <c r="H471" s="115">
        <v>18</v>
      </c>
      <c r="I471" s="116">
        <v>22544.74</v>
      </c>
      <c r="J471" s="116">
        <f t="shared" si="27"/>
        <v>405805.32</v>
      </c>
      <c r="K471" s="117">
        <v>21417.5</v>
      </c>
      <c r="L471" s="116">
        <f t="shared" si="25"/>
        <v>385515</v>
      </c>
      <c r="M471" s="72" t="s">
        <v>243</v>
      </c>
    </row>
    <row r="472" spans="1:13" ht="15" x14ac:dyDescent="0.25">
      <c r="A472" s="112">
        <v>108</v>
      </c>
      <c r="B472" s="113" t="s">
        <v>388</v>
      </c>
      <c r="C472" s="135" t="s">
        <v>434</v>
      </c>
      <c r="D472" s="139" t="s">
        <v>244</v>
      </c>
      <c r="E472" s="140" t="s">
        <v>41</v>
      </c>
      <c r="F472" s="139" t="s">
        <v>297</v>
      </c>
      <c r="G472" s="113" t="s">
        <v>17</v>
      </c>
      <c r="H472" s="115">
        <v>18</v>
      </c>
      <c r="I472" s="116">
        <v>22544.74</v>
      </c>
      <c r="J472" s="116">
        <f t="shared" si="27"/>
        <v>405805.32</v>
      </c>
      <c r="K472" s="117">
        <v>21417.5</v>
      </c>
      <c r="L472" s="116">
        <f t="shared" si="25"/>
        <v>385515</v>
      </c>
      <c r="M472" s="72" t="s">
        <v>243</v>
      </c>
    </row>
    <row r="473" spans="1:13" ht="30" x14ac:dyDescent="0.25">
      <c r="A473" s="112">
        <v>109</v>
      </c>
      <c r="B473" s="113" t="s">
        <v>388</v>
      </c>
      <c r="C473" s="135" t="s">
        <v>434</v>
      </c>
      <c r="D473" s="139" t="s">
        <v>19</v>
      </c>
      <c r="E473" s="140" t="s">
        <v>41</v>
      </c>
      <c r="F473" s="139" t="s">
        <v>20</v>
      </c>
      <c r="G473" s="113" t="s">
        <v>17</v>
      </c>
      <c r="H473" s="115">
        <v>642</v>
      </c>
      <c r="I473" s="116">
        <v>19753.89</v>
      </c>
      <c r="J473" s="116">
        <f t="shared" si="27"/>
        <v>12681997.379999999</v>
      </c>
      <c r="K473" s="117">
        <v>18864.97</v>
      </c>
      <c r="L473" s="116">
        <f t="shared" si="25"/>
        <v>12111310.74</v>
      </c>
      <c r="M473" s="192" t="s">
        <v>395</v>
      </c>
    </row>
    <row r="474" spans="1:13" ht="25.5" x14ac:dyDescent="0.25">
      <c r="A474" s="112">
        <v>110</v>
      </c>
      <c r="B474" s="113" t="s">
        <v>388</v>
      </c>
      <c r="C474" s="135" t="s">
        <v>434</v>
      </c>
      <c r="D474" s="139" t="s">
        <v>19</v>
      </c>
      <c r="E474" s="140" t="s">
        <v>41</v>
      </c>
      <c r="F474" s="139" t="s">
        <v>20</v>
      </c>
      <c r="G474" s="113" t="s">
        <v>17</v>
      </c>
      <c r="H474" s="115">
        <v>807</v>
      </c>
      <c r="I474" s="116">
        <v>19753.89</v>
      </c>
      <c r="J474" s="116">
        <f t="shared" si="27"/>
        <v>15941389.23</v>
      </c>
      <c r="K474" s="117">
        <v>18800</v>
      </c>
      <c r="L474" s="116">
        <f t="shared" si="25"/>
        <v>15171600</v>
      </c>
      <c r="M474" s="8" t="s">
        <v>18</v>
      </c>
    </row>
    <row r="475" spans="1:13" ht="25.5" x14ac:dyDescent="0.25">
      <c r="A475" s="112">
        <v>111</v>
      </c>
      <c r="B475" s="113" t="s">
        <v>388</v>
      </c>
      <c r="C475" s="135" t="s">
        <v>434</v>
      </c>
      <c r="D475" s="139" t="s">
        <v>19</v>
      </c>
      <c r="E475" s="140" t="s">
        <v>41</v>
      </c>
      <c r="F475" s="139" t="s">
        <v>20</v>
      </c>
      <c r="G475" s="113" t="s">
        <v>17</v>
      </c>
      <c r="H475" s="115">
        <v>642</v>
      </c>
      <c r="I475" s="116">
        <v>19753.89</v>
      </c>
      <c r="J475" s="116">
        <f t="shared" si="27"/>
        <v>12681997.379999999</v>
      </c>
      <c r="K475" s="117">
        <v>18800</v>
      </c>
      <c r="L475" s="116">
        <f t="shared" si="25"/>
        <v>12069600</v>
      </c>
      <c r="M475" s="8" t="s">
        <v>18</v>
      </c>
    </row>
    <row r="476" spans="1:13" ht="51" x14ac:dyDescent="0.25">
      <c r="A476" s="112">
        <v>112</v>
      </c>
      <c r="B476" s="113" t="s">
        <v>388</v>
      </c>
      <c r="C476" s="135" t="s">
        <v>434</v>
      </c>
      <c r="D476" s="139" t="s">
        <v>162</v>
      </c>
      <c r="E476" s="140" t="s">
        <v>41</v>
      </c>
      <c r="F476" s="139" t="s">
        <v>163</v>
      </c>
      <c r="G476" s="113" t="s">
        <v>17</v>
      </c>
      <c r="H476" s="115">
        <v>134</v>
      </c>
      <c r="I476" s="116">
        <v>58982.42</v>
      </c>
      <c r="J476" s="116">
        <f t="shared" si="27"/>
        <v>7903644.2799999993</v>
      </c>
      <c r="K476" s="117">
        <v>55913</v>
      </c>
      <c r="L476" s="116">
        <f t="shared" si="25"/>
        <v>7492342</v>
      </c>
      <c r="M476" s="8" t="s">
        <v>35</v>
      </c>
    </row>
    <row r="477" spans="1:13" ht="51" x14ac:dyDescent="0.25">
      <c r="A477" s="112">
        <v>113</v>
      </c>
      <c r="B477" s="113" t="s">
        <v>388</v>
      </c>
      <c r="C477" s="135" t="s">
        <v>434</v>
      </c>
      <c r="D477" s="139" t="s">
        <v>112</v>
      </c>
      <c r="E477" s="122" t="s">
        <v>252</v>
      </c>
      <c r="F477" s="113" t="s">
        <v>202</v>
      </c>
      <c r="G477" s="113" t="s">
        <v>17</v>
      </c>
      <c r="H477" s="115">
        <v>100</v>
      </c>
      <c r="I477" s="116">
        <v>28932.69</v>
      </c>
      <c r="J477" s="116">
        <f t="shared" si="27"/>
        <v>2893269</v>
      </c>
      <c r="K477" s="117">
        <v>27426</v>
      </c>
      <c r="L477" s="116">
        <f t="shared" si="25"/>
        <v>2742600</v>
      </c>
      <c r="M477" s="8" t="s">
        <v>35</v>
      </c>
    </row>
    <row r="478" spans="1:13" ht="51" x14ac:dyDescent="0.25">
      <c r="A478" s="112">
        <v>114</v>
      </c>
      <c r="B478" s="113" t="s">
        <v>388</v>
      </c>
      <c r="C478" s="135" t="s">
        <v>434</v>
      </c>
      <c r="D478" s="139" t="s">
        <v>112</v>
      </c>
      <c r="E478" s="122" t="s">
        <v>252</v>
      </c>
      <c r="F478" s="113" t="s">
        <v>202</v>
      </c>
      <c r="G478" s="113" t="s">
        <v>17</v>
      </c>
      <c r="H478" s="115">
        <v>150</v>
      </c>
      <c r="I478" s="116">
        <v>28932.69</v>
      </c>
      <c r="J478" s="116">
        <f t="shared" si="27"/>
        <v>4339903.5</v>
      </c>
      <c r="K478" s="117">
        <v>27426</v>
      </c>
      <c r="L478" s="116">
        <f t="shared" si="25"/>
        <v>4113900</v>
      </c>
      <c r="M478" s="8" t="s">
        <v>35</v>
      </c>
    </row>
    <row r="479" spans="1:13" ht="51" x14ac:dyDescent="0.25">
      <c r="A479" s="112">
        <v>115</v>
      </c>
      <c r="B479" s="113" t="s">
        <v>388</v>
      </c>
      <c r="C479" s="135" t="s">
        <v>434</v>
      </c>
      <c r="D479" s="139" t="s">
        <v>112</v>
      </c>
      <c r="E479" s="122" t="s">
        <v>252</v>
      </c>
      <c r="F479" s="113" t="s">
        <v>202</v>
      </c>
      <c r="G479" s="113" t="s">
        <v>17</v>
      </c>
      <c r="H479" s="115">
        <v>85</v>
      </c>
      <c r="I479" s="116">
        <v>28932.69</v>
      </c>
      <c r="J479" s="116">
        <f t="shared" si="27"/>
        <v>2459278.65</v>
      </c>
      <c r="K479" s="117">
        <v>27426</v>
      </c>
      <c r="L479" s="116">
        <f t="shared" si="25"/>
        <v>2331210</v>
      </c>
      <c r="M479" s="8" t="s">
        <v>35</v>
      </c>
    </row>
    <row r="480" spans="1:13" ht="30" x14ac:dyDescent="0.25">
      <c r="A480" s="112">
        <v>116</v>
      </c>
      <c r="B480" s="113" t="s">
        <v>388</v>
      </c>
      <c r="C480" s="135" t="s">
        <v>434</v>
      </c>
      <c r="D480" s="139" t="s">
        <v>397</v>
      </c>
      <c r="E480" s="140" t="s">
        <v>53</v>
      </c>
      <c r="F480" s="139" t="s">
        <v>398</v>
      </c>
      <c r="G480" s="113" t="s">
        <v>50</v>
      </c>
      <c r="H480" s="115">
        <v>330</v>
      </c>
      <c r="I480" s="116">
        <v>671.8</v>
      </c>
      <c r="J480" s="116">
        <f t="shared" si="27"/>
        <v>221693.99999999997</v>
      </c>
      <c r="K480" s="117">
        <v>641.5</v>
      </c>
      <c r="L480" s="116">
        <f t="shared" si="25"/>
        <v>211695</v>
      </c>
      <c r="M480" s="192" t="s">
        <v>392</v>
      </c>
    </row>
    <row r="481" spans="1:13" ht="30" x14ac:dyDescent="0.25">
      <c r="A481" s="112">
        <v>117</v>
      </c>
      <c r="B481" s="113" t="s">
        <v>388</v>
      </c>
      <c r="C481" s="135" t="s">
        <v>434</v>
      </c>
      <c r="D481" s="139" t="s">
        <v>397</v>
      </c>
      <c r="E481" s="140" t="s">
        <v>53</v>
      </c>
      <c r="F481" s="139" t="s">
        <v>398</v>
      </c>
      <c r="G481" s="113" t="s">
        <v>50</v>
      </c>
      <c r="H481" s="115">
        <v>1447</v>
      </c>
      <c r="I481" s="116">
        <v>671.8</v>
      </c>
      <c r="J481" s="116">
        <f t="shared" si="27"/>
        <v>972094.6</v>
      </c>
      <c r="K481" s="117">
        <v>641.5</v>
      </c>
      <c r="L481" s="116">
        <f t="shared" si="25"/>
        <v>928250.5</v>
      </c>
      <c r="M481" s="192" t="s">
        <v>392</v>
      </c>
    </row>
    <row r="482" spans="1:13" ht="30" x14ac:dyDescent="0.25">
      <c r="A482" s="112">
        <v>118</v>
      </c>
      <c r="B482" s="113" t="s">
        <v>388</v>
      </c>
      <c r="C482" s="135" t="s">
        <v>434</v>
      </c>
      <c r="D482" s="139" t="s">
        <v>397</v>
      </c>
      <c r="E482" s="140" t="s">
        <v>53</v>
      </c>
      <c r="F482" s="139" t="s">
        <v>398</v>
      </c>
      <c r="G482" s="113" t="s">
        <v>50</v>
      </c>
      <c r="H482" s="115">
        <v>330</v>
      </c>
      <c r="I482" s="116">
        <v>671.8</v>
      </c>
      <c r="J482" s="116">
        <f t="shared" si="27"/>
        <v>221693.99999999997</v>
      </c>
      <c r="K482" s="117">
        <v>641.5</v>
      </c>
      <c r="L482" s="116">
        <f t="shared" si="25"/>
        <v>211695</v>
      </c>
      <c r="M482" s="192" t="s">
        <v>392</v>
      </c>
    </row>
    <row r="483" spans="1:13" ht="15" x14ac:dyDescent="0.25">
      <c r="A483" s="112">
        <v>119</v>
      </c>
      <c r="B483" s="113" t="s">
        <v>388</v>
      </c>
      <c r="C483" s="135" t="s">
        <v>434</v>
      </c>
      <c r="D483" s="139" t="s">
        <v>435</v>
      </c>
      <c r="E483" s="140" t="s">
        <v>436</v>
      </c>
      <c r="F483" s="139" t="s">
        <v>437</v>
      </c>
      <c r="G483" s="113" t="s">
        <v>402</v>
      </c>
      <c r="H483" s="115">
        <v>31</v>
      </c>
      <c r="I483" s="116">
        <v>10410.709999999999</v>
      </c>
      <c r="J483" s="116">
        <f t="shared" si="27"/>
        <v>322732.00999999995</v>
      </c>
      <c r="K483" s="117">
        <v>9890.17</v>
      </c>
      <c r="L483" s="116">
        <f t="shared" si="25"/>
        <v>306595.27</v>
      </c>
      <c r="M483" s="72" t="s">
        <v>243</v>
      </c>
    </row>
    <row r="484" spans="1:13" ht="15" x14ac:dyDescent="0.25">
      <c r="A484" s="112">
        <v>120</v>
      </c>
      <c r="B484" s="113" t="s">
        <v>388</v>
      </c>
      <c r="C484" s="135" t="s">
        <v>434</v>
      </c>
      <c r="D484" s="139" t="s">
        <v>435</v>
      </c>
      <c r="E484" s="140" t="s">
        <v>436</v>
      </c>
      <c r="F484" s="139" t="s">
        <v>437</v>
      </c>
      <c r="G484" s="113" t="s">
        <v>402</v>
      </c>
      <c r="H484" s="115">
        <v>10</v>
      </c>
      <c r="I484" s="116">
        <v>10410.709999999999</v>
      </c>
      <c r="J484" s="116">
        <f t="shared" si="27"/>
        <v>104107.09999999999</v>
      </c>
      <c r="K484" s="117">
        <v>9890.17</v>
      </c>
      <c r="L484" s="116">
        <f t="shared" si="25"/>
        <v>98901.7</v>
      </c>
      <c r="M484" s="72" t="s">
        <v>243</v>
      </c>
    </row>
    <row r="485" spans="1:13" ht="15" x14ac:dyDescent="0.25">
      <c r="A485" s="112">
        <v>121</v>
      </c>
      <c r="B485" s="113" t="s">
        <v>388</v>
      </c>
      <c r="C485" s="135" t="s">
        <v>434</v>
      </c>
      <c r="D485" s="139" t="s">
        <v>435</v>
      </c>
      <c r="E485" s="140" t="s">
        <v>436</v>
      </c>
      <c r="F485" s="139" t="s">
        <v>437</v>
      </c>
      <c r="G485" s="113" t="s">
        <v>402</v>
      </c>
      <c r="H485" s="115">
        <v>31</v>
      </c>
      <c r="I485" s="116">
        <v>10410.709999999999</v>
      </c>
      <c r="J485" s="116">
        <f t="shared" si="27"/>
        <v>322732.00999999995</v>
      </c>
      <c r="K485" s="117">
        <v>9890.17</v>
      </c>
      <c r="L485" s="116">
        <f t="shared" si="25"/>
        <v>306595.27</v>
      </c>
      <c r="M485" s="72" t="s">
        <v>243</v>
      </c>
    </row>
    <row r="486" spans="1:13" ht="15" x14ac:dyDescent="0.25">
      <c r="A486" s="112">
        <v>122</v>
      </c>
      <c r="B486" s="113" t="s">
        <v>388</v>
      </c>
      <c r="C486" s="135" t="s">
        <v>434</v>
      </c>
      <c r="D486" s="139" t="s">
        <v>438</v>
      </c>
      <c r="E486" s="140" t="s">
        <v>436</v>
      </c>
      <c r="F486" s="139" t="s">
        <v>439</v>
      </c>
      <c r="G486" s="113" t="s">
        <v>402</v>
      </c>
      <c r="H486" s="115">
        <v>2</v>
      </c>
      <c r="I486" s="116">
        <v>4532.3500000000004</v>
      </c>
      <c r="J486" s="116">
        <f t="shared" si="27"/>
        <v>9064.7000000000007</v>
      </c>
      <c r="K486" s="117">
        <v>4305.7299999999996</v>
      </c>
      <c r="L486" s="116">
        <f t="shared" si="25"/>
        <v>8611.4599999999991</v>
      </c>
      <c r="M486" s="72" t="s">
        <v>243</v>
      </c>
    </row>
    <row r="487" spans="1:13" ht="15" x14ac:dyDescent="0.25">
      <c r="A487" s="112">
        <v>123</v>
      </c>
      <c r="B487" s="113" t="s">
        <v>388</v>
      </c>
      <c r="C487" s="135" t="s">
        <v>434</v>
      </c>
      <c r="D487" s="139" t="s">
        <v>438</v>
      </c>
      <c r="E487" s="140" t="s">
        <v>436</v>
      </c>
      <c r="F487" s="139" t="s">
        <v>439</v>
      </c>
      <c r="G487" s="113" t="s">
        <v>402</v>
      </c>
      <c r="H487" s="115">
        <v>10</v>
      </c>
      <c r="I487" s="116">
        <v>4532.3500000000004</v>
      </c>
      <c r="J487" s="116">
        <f t="shared" si="27"/>
        <v>45323.5</v>
      </c>
      <c r="K487" s="117">
        <v>4305.7299999999996</v>
      </c>
      <c r="L487" s="116">
        <f t="shared" si="25"/>
        <v>43057.299999999996</v>
      </c>
      <c r="M487" s="72" t="s">
        <v>243</v>
      </c>
    </row>
    <row r="488" spans="1:13" ht="15" x14ac:dyDescent="0.25">
      <c r="A488" s="112">
        <v>124</v>
      </c>
      <c r="B488" s="113" t="s">
        <v>388</v>
      </c>
      <c r="C488" s="135" t="s">
        <v>434</v>
      </c>
      <c r="D488" s="139" t="s">
        <v>438</v>
      </c>
      <c r="E488" s="140" t="s">
        <v>436</v>
      </c>
      <c r="F488" s="139" t="s">
        <v>439</v>
      </c>
      <c r="G488" s="113" t="s">
        <v>402</v>
      </c>
      <c r="H488" s="115">
        <v>2</v>
      </c>
      <c r="I488" s="116">
        <v>4532.3500000000004</v>
      </c>
      <c r="J488" s="116">
        <f t="shared" si="27"/>
        <v>9064.7000000000007</v>
      </c>
      <c r="K488" s="117">
        <v>4305.7299999999996</v>
      </c>
      <c r="L488" s="116">
        <f t="shared" si="25"/>
        <v>8611.4599999999991</v>
      </c>
      <c r="M488" s="72" t="s">
        <v>243</v>
      </c>
    </row>
    <row r="489" spans="1:13" ht="30" x14ac:dyDescent="0.25">
      <c r="A489" s="112">
        <v>125</v>
      </c>
      <c r="B489" s="113" t="s">
        <v>388</v>
      </c>
      <c r="C489" s="135" t="s">
        <v>434</v>
      </c>
      <c r="D489" s="139" t="s">
        <v>393</v>
      </c>
      <c r="E489" s="140" t="s">
        <v>53</v>
      </c>
      <c r="F489" s="139" t="s">
        <v>394</v>
      </c>
      <c r="G489" s="113" t="s">
        <v>50</v>
      </c>
      <c r="H489" s="115">
        <v>2400</v>
      </c>
      <c r="I489" s="116">
        <v>1983.75</v>
      </c>
      <c r="J489" s="116">
        <f t="shared" si="27"/>
        <v>4761000</v>
      </c>
      <c r="K489" s="117">
        <v>1884.75</v>
      </c>
      <c r="L489" s="116">
        <f t="shared" si="25"/>
        <v>4523400</v>
      </c>
      <c r="M489" s="192" t="s">
        <v>392</v>
      </c>
    </row>
    <row r="490" spans="1:13" ht="30" x14ac:dyDescent="0.25">
      <c r="A490" s="112">
        <v>126</v>
      </c>
      <c r="B490" s="113" t="s">
        <v>388</v>
      </c>
      <c r="C490" s="135" t="s">
        <v>434</v>
      </c>
      <c r="D490" s="139" t="s">
        <v>393</v>
      </c>
      <c r="E490" s="140" t="s">
        <v>53</v>
      </c>
      <c r="F490" s="139" t="s">
        <v>394</v>
      </c>
      <c r="G490" s="113" t="s">
        <v>50</v>
      </c>
      <c r="H490" s="115">
        <v>5300</v>
      </c>
      <c r="I490" s="116">
        <v>1983.75</v>
      </c>
      <c r="J490" s="116">
        <f t="shared" si="27"/>
        <v>10513875</v>
      </c>
      <c r="K490" s="117">
        <v>1884.75</v>
      </c>
      <c r="L490" s="116">
        <f t="shared" si="25"/>
        <v>9989175</v>
      </c>
      <c r="M490" s="192" t="s">
        <v>392</v>
      </c>
    </row>
    <row r="491" spans="1:13" ht="25.5" x14ac:dyDescent="0.25">
      <c r="A491" s="112">
        <v>127</v>
      </c>
      <c r="B491" s="113" t="s">
        <v>388</v>
      </c>
      <c r="C491" s="135" t="s">
        <v>434</v>
      </c>
      <c r="D491" s="139" t="s">
        <v>29</v>
      </c>
      <c r="E491" s="140" t="s">
        <v>187</v>
      </c>
      <c r="F491" s="139" t="s">
        <v>143</v>
      </c>
      <c r="G491" s="113" t="s">
        <v>402</v>
      </c>
      <c r="H491" s="115">
        <v>1375</v>
      </c>
      <c r="I491" s="116">
        <v>5055.3500000000004</v>
      </c>
      <c r="J491" s="116">
        <f t="shared" si="27"/>
        <v>6951106.2500000009</v>
      </c>
      <c r="K491" s="117">
        <v>4297.05</v>
      </c>
      <c r="L491" s="116">
        <f t="shared" si="25"/>
        <v>5908443.75</v>
      </c>
      <c r="M491" s="8" t="s">
        <v>18</v>
      </c>
    </row>
    <row r="492" spans="1:13" ht="25.5" x14ac:dyDescent="0.25">
      <c r="A492" s="112">
        <v>128</v>
      </c>
      <c r="B492" s="113" t="s">
        <v>388</v>
      </c>
      <c r="C492" s="135" t="s">
        <v>434</v>
      </c>
      <c r="D492" s="139" t="s">
        <v>29</v>
      </c>
      <c r="E492" s="140" t="s">
        <v>187</v>
      </c>
      <c r="F492" s="139" t="s">
        <v>143</v>
      </c>
      <c r="G492" s="113" t="s">
        <v>402</v>
      </c>
      <c r="H492" s="115">
        <v>1500</v>
      </c>
      <c r="I492" s="116">
        <v>5055.3500000000004</v>
      </c>
      <c r="J492" s="116">
        <f t="shared" si="27"/>
        <v>7583025.0000000009</v>
      </c>
      <c r="K492" s="117">
        <v>4297.05</v>
      </c>
      <c r="L492" s="116">
        <f t="shared" si="25"/>
        <v>6445575</v>
      </c>
      <c r="M492" s="25" t="s">
        <v>67</v>
      </c>
    </row>
    <row r="493" spans="1:13" ht="25.5" x14ac:dyDescent="0.25">
      <c r="A493" s="112">
        <v>129</v>
      </c>
      <c r="B493" s="113" t="s">
        <v>388</v>
      </c>
      <c r="C493" s="135" t="s">
        <v>434</v>
      </c>
      <c r="D493" s="139" t="s">
        <v>29</v>
      </c>
      <c r="E493" s="140" t="s">
        <v>187</v>
      </c>
      <c r="F493" s="139" t="s">
        <v>143</v>
      </c>
      <c r="G493" s="113" t="s">
        <v>402</v>
      </c>
      <c r="H493" s="115">
        <v>1375</v>
      </c>
      <c r="I493" s="116">
        <v>5055.3500000000004</v>
      </c>
      <c r="J493" s="116">
        <f t="shared" si="27"/>
        <v>6951106.2500000009</v>
      </c>
      <c r="K493" s="117">
        <v>4297.05</v>
      </c>
      <c r="L493" s="116">
        <f t="shared" ref="L493:L556" si="28">H493*K493</f>
        <v>5908443.75</v>
      </c>
      <c r="M493" s="8" t="s">
        <v>18</v>
      </c>
    </row>
    <row r="494" spans="1:13" ht="15" x14ac:dyDescent="0.25">
      <c r="A494" s="112">
        <v>130</v>
      </c>
      <c r="B494" s="113" t="s">
        <v>388</v>
      </c>
      <c r="C494" s="135" t="s">
        <v>434</v>
      </c>
      <c r="D494" s="139" t="s">
        <v>404</v>
      </c>
      <c r="E494" s="140" t="s">
        <v>405</v>
      </c>
      <c r="F494" s="113" t="s">
        <v>406</v>
      </c>
      <c r="G494" s="113" t="s">
        <v>402</v>
      </c>
      <c r="H494" s="115">
        <v>50</v>
      </c>
      <c r="I494" s="116">
        <v>9163.5400000000009</v>
      </c>
      <c r="J494" s="116">
        <f t="shared" si="27"/>
        <v>458177.00000000006</v>
      </c>
      <c r="K494" s="117">
        <v>8705.2999999999993</v>
      </c>
      <c r="L494" s="116">
        <f t="shared" si="28"/>
        <v>435264.99999999994</v>
      </c>
      <c r="M494" s="72" t="s">
        <v>243</v>
      </c>
    </row>
    <row r="495" spans="1:13" ht="15" x14ac:dyDescent="0.25">
      <c r="A495" s="112">
        <v>131</v>
      </c>
      <c r="B495" s="113" t="s">
        <v>388</v>
      </c>
      <c r="C495" s="135" t="s">
        <v>434</v>
      </c>
      <c r="D495" s="139" t="s">
        <v>404</v>
      </c>
      <c r="E495" s="140" t="s">
        <v>405</v>
      </c>
      <c r="F495" s="113" t="s">
        <v>406</v>
      </c>
      <c r="G495" s="113" t="s">
        <v>402</v>
      </c>
      <c r="H495" s="115">
        <v>20</v>
      </c>
      <c r="I495" s="116">
        <v>9163.5400000000009</v>
      </c>
      <c r="J495" s="116">
        <f t="shared" si="27"/>
        <v>183270.80000000002</v>
      </c>
      <c r="K495" s="117">
        <v>8705.2999999999993</v>
      </c>
      <c r="L495" s="116">
        <f t="shared" si="28"/>
        <v>174106</v>
      </c>
      <c r="M495" s="72" t="s">
        <v>243</v>
      </c>
    </row>
    <row r="496" spans="1:13" ht="15" x14ac:dyDescent="0.25">
      <c r="A496" s="112">
        <v>132</v>
      </c>
      <c r="B496" s="113" t="s">
        <v>388</v>
      </c>
      <c r="C496" s="135" t="s">
        <v>434</v>
      </c>
      <c r="D496" s="139" t="s">
        <v>404</v>
      </c>
      <c r="E496" s="140" t="s">
        <v>405</v>
      </c>
      <c r="F496" s="113" t="s">
        <v>406</v>
      </c>
      <c r="G496" s="113" t="s">
        <v>402</v>
      </c>
      <c r="H496" s="115">
        <v>25</v>
      </c>
      <c r="I496" s="116">
        <v>9163.5400000000009</v>
      </c>
      <c r="J496" s="116">
        <f t="shared" si="27"/>
        <v>229088.50000000003</v>
      </c>
      <c r="K496" s="117">
        <v>8705.2999999999993</v>
      </c>
      <c r="L496" s="116">
        <f t="shared" si="28"/>
        <v>217632.49999999997</v>
      </c>
      <c r="M496" s="72" t="s">
        <v>243</v>
      </c>
    </row>
    <row r="497" spans="1:13" ht="15" x14ac:dyDescent="0.25">
      <c r="A497" s="112">
        <v>133</v>
      </c>
      <c r="B497" s="113" t="s">
        <v>388</v>
      </c>
      <c r="C497" s="135" t="s">
        <v>434</v>
      </c>
      <c r="D497" s="139" t="s">
        <v>93</v>
      </c>
      <c r="E497" s="140" t="s">
        <v>94</v>
      </c>
      <c r="F497" s="139" t="s">
        <v>95</v>
      </c>
      <c r="G497" s="113" t="s">
        <v>402</v>
      </c>
      <c r="H497" s="115">
        <v>150</v>
      </c>
      <c r="I497" s="116">
        <v>12638.77</v>
      </c>
      <c r="J497" s="116">
        <f t="shared" si="27"/>
        <v>1895815.5</v>
      </c>
      <c r="K497" s="117">
        <v>10742.96</v>
      </c>
      <c r="L497" s="116">
        <f t="shared" si="28"/>
        <v>1611443.9999999998</v>
      </c>
      <c r="M497" s="192" t="s">
        <v>211</v>
      </c>
    </row>
    <row r="498" spans="1:13" ht="25.5" x14ac:dyDescent="0.25">
      <c r="A498" s="112">
        <v>134</v>
      </c>
      <c r="B498" s="113" t="s">
        <v>388</v>
      </c>
      <c r="C498" s="135" t="s">
        <v>434</v>
      </c>
      <c r="D498" s="139" t="s">
        <v>93</v>
      </c>
      <c r="E498" s="140" t="s">
        <v>94</v>
      </c>
      <c r="F498" s="139" t="s">
        <v>95</v>
      </c>
      <c r="G498" s="113" t="s">
        <v>402</v>
      </c>
      <c r="H498" s="115">
        <v>300</v>
      </c>
      <c r="I498" s="116">
        <v>12638.77</v>
      </c>
      <c r="J498" s="116">
        <f t="shared" si="27"/>
        <v>3791631</v>
      </c>
      <c r="K498" s="117">
        <v>10742.95</v>
      </c>
      <c r="L498" s="116">
        <f t="shared" si="28"/>
        <v>3222885</v>
      </c>
      <c r="M498" s="8" t="s">
        <v>18</v>
      </c>
    </row>
    <row r="499" spans="1:13" ht="25.5" x14ac:dyDescent="0.25">
      <c r="A499" s="112">
        <v>135</v>
      </c>
      <c r="B499" s="113" t="s">
        <v>388</v>
      </c>
      <c r="C499" s="135" t="s">
        <v>434</v>
      </c>
      <c r="D499" s="139" t="s">
        <v>93</v>
      </c>
      <c r="E499" s="140" t="s">
        <v>94</v>
      </c>
      <c r="F499" s="139" t="s">
        <v>95</v>
      </c>
      <c r="G499" s="113" t="s">
        <v>402</v>
      </c>
      <c r="H499" s="115">
        <v>150</v>
      </c>
      <c r="I499" s="116">
        <v>12638.77</v>
      </c>
      <c r="J499" s="116">
        <f t="shared" ref="J499:J530" si="29">I499*H499</f>
        <v>1895815.5</v>
      </c>
      <c r="K499" s="117">
        <v>10743.02</v>
      </c>
      <c r="L499" s="116">
        <f t="shared" si="28"/>
        <v>1611453</v>
      </c>
      <c r="M499" s="8" t="s">
        <v>18</v>
      </c>
    </row>
    <row r="500" spans="1:13" ht="15" x14ac:dyDescent="0.25">
      <c r="A500" s="112">
        <v>136</v>
      </c>
      <c r="B500" s="113" t="s">
        <v>388</v>
      </c>
      <c r="C500" s="135" t="s">
        <v>434</v>
      </c>
      <c r="D500" s="139" t="s">
        <v>230</v>
      </c>
      <c r="E500" s="140" t="s">
        <v>48</v>
      </c>
      <c r="F500" s="113" t="s">
        <v>281</v>
      </c>
      <c r="G500" s="113" t="s">
        <v>50</v>
      </c>
      <c r="H500" s="115">
        <v>1000</v>
      </c>
      <c r="I500" s="116">
        <v>4718.3100000000004</v>
      </c>
      <c r="J500" s="116">
        <f t="shared" si="29"/>
        <v>4718310</v>
      </c>
      <c r="K500" s="117">
        <v>4491.83</v>
      </c>
      <c r="L500" s="116">
        <f t="shared" si="28"/>
        <v>4491830</v>
      </c>
      <c r="M500" s="72" t="s">
        <v>243</v>
      </c>
    </row>
    <row r="501" spans="1:13" ht="25.5" x14ac:dyDescent="0.25">
      <c r="A501" s="112">
        <v>137</v>
      </c>
      <c r="B501" s="113" t="s">
        <v>388</v>
      </c>
      <c r="C501" s="135" t="s">
        <v>434</v>
      </c>
      <c r="D501" s="139" t="s">
        <v>230</v>
      </c>
      <c r="E501" s="140" t="s">
        <v>48</v>
      </c>
      <c r="F501" s="113" t="s">
        <v>281</v>
      </c>
      <c r="G501" s="113" t="s">
        <v>50</v>
      </c>
      <c r="H501" s="115">
        <v>1600</v>
      </c>
      <c r="I501" s="116">
        <v>4718.3100000000004</v>
      </c>
      <c r="J501" s="116">
        <f t="shared" si="29"/>
        <v>7549296.0000000009</v>
      </c>
      <c r="K501" s="117">
        <v>4485</v>
      </c>
      <c r="L501" s="116">
        <f t="shared" si="28"/>
        <v>7176000</v>
      </c>
      <c r="M501" s="8" t="s">
        <v>18</v>
      </c>
    </row>
    <row r="502" spans="1:13" ht="25.5" x14ac:dyDescent="0.25">
      <c r="A502" s="112">
        <v>138</v>
      </c>
      <c r="B502" s="113" t="s">
        <v>388</v>
      </c>
      <c r="C502" s="135" t="s">
        <v>434</v>
      </c>
      <c r="D502" s="139" t="s">
        <v>230</v>
      </c>
      <c r="E502" s="140" t="s">
        <v>48</v>
      </c>
      <c r="F502" s="113" t="s">
        <v>281</v>
      </c>
      <c r="G502" s="113" t="s">
        <v>50</v>
      </c>
      <c r="H502" s="115">
        <v>1100</v>
      </c>
      <c r="I502" s="116">
        <v>4718.3100000000004</v>
      </c>
      <c r="J502" s="116">
        <f t="shared" si="29"/>
        <v>5190141</v>
      </c>
      <c r="K502" s="117">
        <v>4485</v>
      </c>
      <c r="L502" s="116">
        <f t="shared" si="28"/>
        <v>4933500</v>
      </c>
      <c r="M502" s="8" t="s">
        <v>18</v>
      </c>
    </row>
    <row r="503" spans="1:13" ht="15" x14ac:dyDescent="0.25">
      <c r="A503" s="112">
        <v>139</v>
      </c>
      <c r="B503" s="113" t="s">
        <v>388</v>
      </c>
      <c r="C503" s="135" t="s">
        <v>434</v>
      </c>
      <c r="D503" s="139" t="s">
        <v>399</v>
      </c>
      <c r="E503" s="140" t="s">
        <v>400</v>
      </c>
      <c r="F503" s="139" t="s">
        <v>401</v>
      </c>
      <c r="G503" s="113" t="s">
        <v>402</v>
      </c>
      <c r="H503" s="115">
        <v>50</v>
      </c>
      <c r="I503" s="116">
        <v>4300.25</v>
      </c>
      <c r="J503" s="116">
        <f t="shared" si="29"/>
        <v>215012.5</v>
      </c>
      <c r="K503" s="117">
        <v>3784</v>
      </c>
      <c r="L503" s="116">
        <f t="shared" si="28"/>
        <v>189200</v>
      </c>
      <c r="M503" s="192" t="s">
        <v>403</v>
      </c>
    </row>
    <row r="504" spans="1:13" ht="15" x14ac:dyDescent="0.25">
      <c r="A504" s="112">
        <v>140</v>
      </c>
      <c r="B504" s="113" t="s">
        <v>388</v>
      </c>
      <c r="C504" s="135" t="s">
        <v>434</v>
      </c>
      <c r="D504" s="139" t="s">
        <v>399</v>
      </c>
      <c r="E504" s="140" t="s">
        <v>400</v>
      </c>
      <c r="F504" s="139" t="s">
        <v>401</v>
      </c>
      <c r="G504" s="113" t="s">
        <v>402</v>
      </c>
      <c r="H504" s="115">
        <v>15</v>
      </c>
      <c r="I504" s="116">
        <v>4300.25</v>
      </c>
      <c r="J504" s="116">
        <f t="shared" si="29"/>
        <v>64503.75</v>
      </c>
      <c r="K504" s="117">
        <v>3784</v>
      </c>
      <c r="L504" s="116">
        <f t="shared" si="28"/>
        <v>56760</v>
      </c>
      <c r="M504" s="192" t="s">
        <v>403</v>
      </c>
    </row>
    <row r="505" spans="1:13" ht="15" x14ac:dyDescent="0.25">
      <c r="A505" s="112">
        <v>141</v>
      </c>
      <c r="B505" s="113" t="s">
        <v>388</v>
      </c>
      <c r="C505" s="135" t="s">
        <v>434</v>
      </c>
      <c r="D505" s="139" t="s">
        <v>399</v>
      </c>
      <c r="E505" s="140" t="s">
        <v>400</v>
      </c>
      <c r="F505" s="139" t="s">
        <v>401</v>
      </c>
      <c r="G505" s="113" t="s">
        <v>402</v>
      </c>
      <c r="H505" s="115">
        <v>10</v>
      </c>
      <c r="I505" s="116">
        <v>4300.25</v>
      </c>
      <c r="J505" s="116">
        <f t="shared" si="29"/>
        <v>43002.5</v>
      </c>
      <c r="K505" s="117">
        <v>3784</v>
      </c>
      <c r="L505" s="116">
        <f t="shared" si="28"/>
        <v>37840</v>
      </c>
      <c r="M505" s="192" t="s">
        <v>403</v>
      </c>
    </row>
    <row r="506" spans="1:13" ht="30" x14ac:dyDescent="0.25">
      <c r="A506" s="112">
        <v>142</v>
      </c>
      <c r="B506" s="113" t="s">
        <v>388</v>
      </c>
      <c r="C506" s="135" t="s">
        <v>434</v>
      </c>
      <c r="D506" s="139" t="s">
        <v>15</v>
      </c>
      <c r="E506" s="113" t="s">
        <v>41</v>
      </c>
      <c r="F506" s="113" t="s">
        <v>16</v>
      </c>
      <c r="G506" s="113" t="s">
        <v>17</v>
      </c>
      <c r="H506" s="115">
        <v>150</v>
      </c>
      <c r="I506" s="116">
        <v>39073.81</v>
      </c>
      <c r="J506" s="116">
        <f t="shared" si="29"/>
        <v>5861071.5</v>
      </c>
      <c r="K506" s="117">
        <v>37315.480000000003</v>
      </c>
      <c r="L506" s="116">
        <f t="shared" si="28"/>
        <v>5597322.0000000009</v>
      </c>
      <c r="M506" s="192" t="s">
        <v>395</v>
      </c>
    </row>
    <row r="507" spans="1:13" ht="45" x14ac:dyDescent="0.25">
      <c r="A507" s="112">
        <v>143</v>
      </c>
      <c r="B507" s="113" t="s">
        <v>388</v>
      </c>
      <c r="C507" s="135" t="s">
        <v>434</v>
      </c>
      <c r="D507" s="139" t="s">
        <v>15</v>
      </c>
      <c r="E507" s="113" t="s">
        <v>41</v>
      </c>
      <c r="F507" s="113" t="s">
        <v>16</v>
      </c>
      <c r="G507" s="113" t="s">
        <v>17</v>
      </c>
      <c r="H507" s="115">
        <v>600</v>
      </c>
      <c r="I507" s="116">
        <v>39073.81</v>
      </c>
      <c r="J507" s="116">
        <f t="shared" si="29"/>
        <v>23444286</v>
      </c>
      <c r="K507" s="117">
        <v>37315.480000000003</v>
      </c>
      <c r="L507" s="116">
        <f t="shared" si="28"/>
        <v>22389288.000000004</v>
      </c>
      <c r="M507" s="131" t="s">
        <v>411</v>
      </c>
    </row>
    <row r="508" spans="1:13" ht="15" x14ac:dyDescent="0.25">
      <c r="A508" s="112">
        <v>144</v>
      </c>
      <c r="B508" s="113" t="s">
        <v>388</v>
      </c>
      <c r="C508" s="135" t="s">
        <v>434</v>
      </c>
      <c r="D508" s="139" t="s">
        <v>15</v>
      </c>
      <c r="E508" s="113" t="s">
        <v>41</v>
      </c>
      <c r="F508" s="113" t="s">
        <v>16</v>
      </c>
      <c r="G508" s="113" t="s">
        <v>17</v>
      </c>
      <c r="H508" s="115">
        <v>150</v>
      </c>
      <c r="I508" s="116">
        <v>39073.81</v>
      </c>
      <c r="J508" s="116">
        <f t="shared" si="29"/>
        <v>5861071.5</v>
      </c>
      <c r="K508" s="117">
        <v>37120</v>
      </c>
      <c r="L508" s="116">
        <f t="shared" si="28"/>
        <v>5568000</v>
      </c>
      <c r="M508" s="192" t="s">
        <v>440</v>
      </c>
    </row>
    <row r="509" spans="1:13" ht="30" x14ac:dyDescent="0.25">
      <c r="A509" s="112">
        <v>145</v>
      </c>
      <c r="B509" s="113" t="s">
        <v>388</v>
      </c>
      <c r="C509" s="135" t="s">
        <v>434</v>
      </c>
      <c r="D509" s="139" t="s">
        <v>393</v>
      </c>
      <c r="E509" s="140" t="s">
        <v>53</v>
      </c>
      <c r="F509" s="139" t="s">
        <v>394</v>
      </c>
      <c r="G509" s="113" t="s">
        <v>50</v>
      </c>
      <c r="H509" s="141">
        <v>10000</v>
      </c>
      <c r="I509" s="116">
        <v>349</v>
      </c>
      <c r="J509" s="116">
        <f t="shared" si="29"/>
        <v>3490000</v>
      </c>
      <c r="K509" s="117">
        <v>330.8</v>
      </c>
      <c r="L509" s="116">
        <f t="shared" si="28"/>
        <v>3308000</v>
      </c>
      <c r="M509" s="192" t="s">
        <v>392</v>
      </c>
    </row>
    <row r="510" spans="1:13" ht="30" x14ac:dyDescent="0.25">
      <c r="A510" s="112">
        <v>146</v>
      </c>
      <c r="B510" s="113" t="s">
        <v>388</v>
      </c>
      <c r="C510" s="135" t="s">
        <v>434</v>
      </c>
      <c r="D510" s="139" t="s">
        <v>393</v>
      </c>
      <c r="E510" s="140" t="s">
        <v>53</v>
      </c>
      <c r="F510" s="139" t="s">
        <v>394</v>
      </c>
      <c r="G510" s="113" t="s">
        <v>50</v>
      </c>
      <c r="H510" s="141">
        <v>3841</v>
      </c>
      <c r="I510" s="116">
        <v>349</v>
      </c>
      <c r="J510" s="116">
        <f t="shared" si="29"/>
        <v>1340509</v>
      </c>
      <c r="K510" s="117">
        <v>330.8</v>
      </c>
      <c r="L510" s="116">
        <f t="shared" si="28"/>
        <v>1270602.8</v>
      </c>
      <c r="M510" s="192" t="s">
        <v>392</v>
      </c>
    </row>
    <row r="511" spans="1:13" ht="30" x14ac:dyDescent="0.25">
      <c r="A511" s="112">
        <v>147</v>
      </c>
      <c r="B511" s="113" t="s">
        <v>388</v>
      </c>
      <c r="C511" s="135" t="s">
        <v>434</v>
      </c>
      <c r="D511" s="139" t="s">
        <v>174</v>
      </c>
      <c r="E511" s="140" t="s">
        <v>65</v>
      </c>
      <c r="F511" s="135" t="s">
        <v>20</v>
      </c>
      <c r="G511" s="113" t="s">
        <v>402</v>
      </c>
      <c r="H511" s="142">
        <v>15</v>
      </c>
      <c r="I511" s="116">
        <v>17033.93</v>
      </c>
      <c r="J511" s="116">
        <f t="shared" si="29"/>
        <v>255508.95</v>
      </c>
      <c r="K511" s="117">
        <v>17033</v>
      </c>
      <c r="L511" s="116">
        <f t="shared" si="28"/>
        <v>255495</v>
      </c>
      <c r="M511" s="192" t="s">
        <v>465</v>
      </c>
    </row>
    <row r="512" spans="1:13" ht="30" x14ac:dyDescent="0.2">
      <c r="A512" s="112">
        <v>148</v>
      </c>
      <c r="B512" s="113" t="s">
        <v>388</v>
      </c>
      <c r="C512" s="113" t="s">
        <v>441</v>
      </c>
      <c r="D512" s="133" t="s">
        <v>19</v>
      </c>
      <c r="E512" s="113" t="s">
        <v>41</v>
      </c>
      <c r="F512" s="113" t="s">
        <v>20</v>
      </c>
      <c r="G512" s="113" t="s">
        <v>17</v>
      </c>
      <c r="H512" s="115">
        <v>133</v>
      </c>
      <c r="I512" s="118">
        <v>19753.89</v>
      </c>
      <c r="J512" s="143">
        <f t="shared" si="29"/>
        <v>2627267.37</v>
      </c>
      <c r="K512" s="118">
        <v>18864.97</v>
      </c>
      <c r="L512" s="116">
        <f t="shared" si="28"/>
        <v>2509041.0100000002</v>
      </c>
      <c r="M512" s="192" t="s">
        <v>395</v>
      </c>
    </row>
    <row r="513" spans="1:13" ht="25.5" x14ac:dyDescent="0.2">
      <c r="A513" s="112">
        <v>149</v>
      </c>
      <c r="B513" s="113" t="s">
        <v>388</v>
      </c>
      <c r="C513" s="113" t="s">
        <v>441</v>
      </c>
      <c r="D513" s="133" t="s">
        <v>19</v>
      </c>
      <c r="E513" s="113" t="s">
        <v>41</v>
      </c>
      <c r="F513" s="113" t="s">
        <v>20</v>
      </c>
      <c r="G513" s="113" t="s">
        <v>17</v>
      </c>
      <c r="H513" s="115">
        <v>150</v>
      </c>
      <c r="I513" s="118">
        <v>19753.89</v>
      </c>
      <c r="J513" s="143">
        <f t="shared" si="29"/>
        <v>2963083.5</v>
      </c>
      <c r="K513" s="118">
        <v>18864.97</v>
      </c>
      <c r="L513" s="116">
        <f t="shared" si="28"/>
        <v>2829745.5</v>
      </c>
      <c r="M513" s="8" t="s">
        <v>18</v>
      </c>
    </row>
    <row r="514" spans="1:13" ht="15" x14ac:dyDescent="0.2">
      <c r="A514" s="112">
        <v>150</v>
      </c>
      <c r="B514" s="113" t="s">
        <v>388</v>
      </c>
      <c r="C514" s="113" t="s">
        <v>441</v>
      </c>
      <c r="D514" s="133" t="s">
        <v>404</v>
      </c>
      <c r="E514" s="113" t="s">
        <v>405</v>
      </c>
      <c r="F514" s="113" t="s">
        <v>406</v>
      </c>
      <c r="G514" s="113" t="s">
        <v>402</v>
      </c>
      <c r="H514" s="115">
        <v>452</v>
      </c>
      <c r="I514" s="144">
        <v>9163.5400000000009</v>
      </c>
      <c r="J514" s="143">
        <f t="shared" si="29"/>
        <v>4141920.0800000005</v>
      </c>
      <c r="K514" s="118">
        <v>8705.2999999999993</v>
      </c>
      <c r="L514" s="116">
        <f t="shared" si="28"/>
        <v>3934795.5999999996</v>
      </c>
      <c r="M514" s="72" t="s">
        <v>243</v>
      </c>
    </row>
    <row r="515" spans="1:13" ht="15" x14ac:dyDescent="0.2">
      <c r="A515" s="112">
        <v>151</v>
      </c>
      <c r="B515" s="113" t="s">
        <v>388</v>
      </c>
      <c r="C515" s="113" t="s">
        <v>441</v>
      </c>
      <c r="D515" s="133" t="s">
        <v>404</v>
      </c>
      <c r="E515" s="113" t="s">
        <v>405</v>
      </c>
      <c r="F515" s="113" t="s">
        <v>406</v>
      </c>
      <c r="G515" s="113" t="s">
        <v>402</v>
      </c>
      <c r="H515" s="115">
        <v>650</v>
      </c>
      <c r="I515" s="144">
        <v>9163.5400000000009</v>
      </c>
      <c r="J515" s="143">
        <f t="shared" si="29"/>
        <v>5956301.0000000009</v>
      </c>
      <c r="K515" s="118">
        <v>8705.2999999999993</v>
      </c>
      <c r="L515" s="116">
        <f t="shared" si="28"/>
        <v>5658444.9999999991</v>
      </c>
      <c r="M515" s="72" t="s">
        <v>243</v>
      </c>
    </row>
    <row r="516" spans="1:13" s="201" customFormat="1" ht="25.5" x14ac:dyDescent="0.2">
      <c r="A516" s="193">
        <v>152</v>
      </c>
      <c r="B516" s="194" t="s">
        <v>388</v>
      </c>
      <c r="C516" s="194" t="s">
        <v>441</v>
      </c>
      <c r="D516" s="195" t="s">
        <v>29</v>
      </c>
      <c r="E516" s="194" t="s">
        <v>187</v>
      </c>
      <c r="F516" s="194" t="s">
        <v>143</v>
      </c>
      <c r="G516" s="194" t="s">
        <v>402</v>
      </c>
      <c r="H516" s="196">
        <v>1600</v>
      </c>
      <c r="I516" s="197">
        <v>5055.3500000000004</v>
      </c>
      <c r="J516" s="198">
        <f t="shared" si="29"/>
        <v>8088560.0000000009</v>
      </c>
      <c r="K516" s="197">
        <v>4297.5</v>
      </c>
      <c r="L516" s="199">
        <f t="shared" si="28"/>
        <v>6876000</v>
      </c>
      <c r="M516" s="200" t="s">
        <v>67</v>
      </c>
    </row>
    <row r="517" spans="1:13" ht="25.5" x14ac:dyDescent="0.2">
      <c r="A517" s="112">
        <v>153</v>
      </c>
      <c r="B517" s="113" t="s">
        <v>388</v>
      </c>
      <c r="C517" s="113" t="s">
        <v>441</v>
      </c>
      <c r="D517" s="133" t="s">
        <v>93</v>
      </c>
      <c r="E517" s="113" t="s">
        <v>94</v>
      </c>
      <c r="F517" s="113" t="s">
        <v>95</v>
      </c>
      <c r="G517" s="113" t="s">
        <v>402</v>
      </c>
      <c r="H517" s="115">
        <v>120</v>
      </c>
      <c r="I517" s="118">
        <v>12638.77</v>
      </c>
      <c r="J517" s="143">
        <f t="shared" si="29"/>
        <v>1516652.4000000001</v>
      </c>
      <c r="K517" s="118">
        <v>10742.96</v>
      </c>
      <c r="L517" s="116">
        <f t="shared" si="28"/>
        <v>1289155.2</v>
      </c>
      <c r="M517" s="8" t="s">
        <v>18</v>
      </c>
    </row>
    <row r="518" spans="1:13" ht="30" x14ac:dyDescent="0.2">
      <c r="A518" s="112">
        <v>154</v>
      </c>
      <c r="B518" s="113" t="s">
        <v>388</v>
      </c>
      <c r="C518" s="113" t="s">
        <v>441</v>
      </c>
      <c r="D518" s="145" t="s">
        <v>397</v>
      </c>
      <c r="E518" s="113" t="s">
        <v>53</v>
      </c>
      <c r="F518" s="113" t="s">
        <v>442</v>
      </c>
      <c r="G518" s="113" t="s">
        <v>50</v>
      </c>
      <c r="H518" s="146">
        <v>10000</v>
      </c>
      <c r="I518" s="116">
        <v>671.8</v>
      </c>
      <c r="J518" s="116">
        <f t="shared" ref="J518:J563" si="30">K518*H518</f>
        <v>6415000</v>
      </c>
      <c r="K518" s="116">
        <v>641.5</v>
      </c>
      <c r="L518" s="116">
        <f t="shared" si="28"/>
        <v>6415000</v>
      </c>
      <c r="M518" s="192" t="s">
        <v>392</v>
      </c>
    </row>
    <row r="519" spans="1:13" ht="30" x14ac:dyDescent="0.2">
      <c r="A519" s="112">
        <v>155</v>
      </c>
      <c r="B519" s="113" t="s">
        <v>388</v>
      </c>
      <c r="C519" s="113" t="s">
        <v>441</v>
      </c>
      <c r="D519" s="145" t="s">
        <v>391</v>
      </c>
      <c r="E519" s="113" t="s">
        <v>53</v>
      </c>
      <c r="F519" s="113" t="s">
        <v>281</v>
      </c>
      <c r="G519" s="113" t="s">
        <v>50</v>
      </c>
      <c r="H519" s="146">
        <v>696</v>
      </c>
      <c r="I519" s="116">
        <v>386</v>
      </c>
      <c r="J519" s="116">
        <f t="shared" si="30"/>
        <v>230236.80000000002</v>
      </c>
      <c r="K519" s="116">
        <v>330.8</v>
      </c>
      <c r="L519" s="116">
        <f t="shared" si="28"/>
        <v>230236.80000000002</v>
      </c>
      <c r="M519" s="192" t="s">
        <v>392</v>
      </c>
    </row>
    <row r="520" spans="1:13" ht="15" x14ac:dyDescent="0.2">
      <c r="A520" s="112">
        <v>156</v>
      </c>
      <c r="B520" s="113" t="s">
        <v>388</v>
      </c>
      <c r="C520" s="113" t="s">
        <v>441</v>
      </c>
      <c r="D520" s="145" t="s">
        <v>399</v>
      </c>
      <c r="E520" s="113" t="s">
        <v>400</v>
      </c>
      <c r="F520" s="113" t="s">
        <v>401</v>
      </c>
      <c r="G520" s="113" t="s">
        <v>402</v>
      </c>
      <c r="H520" s="146">
        <v>25</v>
      </c>
      <c r="I520" s="116">
        <v>4300.25</v>
      </c>
      <c r="J520" s="116">
        <f t="shared" si="30"/>
        <v>94600</v>
      </c>
      <c r="K520" s="116">
        <v>3784</v>
      </c>
      <c r="L520" s="116">
        <f t="shared" si="28"/>
        <v>94600</v>
      </c>
      <c r="M520" s="192" t="s">
        <v>403</v>
      </c>
    </row>
    <row r="521" spans="1:13" ht="15" x14ac:dyDescent="0.2">
      <c r="A521" s="112">
        <v>157</v>
      </c>
      <c r="B521" s="113" t="s">
        <v>388</v>
      </c>
      <c r="C521" s="113" t="s">
        <v>441</v>
      </c>
      <c r="D521" s="145" t="s">
        <v>399</v>
      </c>
      <c r="E521" s="113" t="s">
        <v>400</v>
      </c>
      <c r="F521" s="113" t="s">
        <v>401</v>
      </c>
      <c r="G521" s="113" t="s">
        <v>402</v>
      </c>
      <c r="H521" s="146">
        <v>50</v>
      </c>
      <c r="I521" s="116">
        <v>4300.25</v>
      </c>
      <c r="J521" s="116">
        <f t="shared" si="30"/>
        <v>189200</v>
      </c>
      <c r="K521" s="116">
        <v>3784</v>
      </c>
      <c r="L521" s="116">
        <f t="shared" si="28"/>
        <v>189200</v>
      </c>
      <c r="M521" s="192" t="s">
        <v>403</v>
      </c>
    </row>
    <row r="522" spans="1:13" ht="25.5" x14ac:dyDescent="0.2">
      <c r="A522" s="112">
        <v>158</v>
      </c>
      <c r="B522" s="113" t="s">
        <v>388</v>
      </c>
      <c r="C522" s="113" t="s">
        <v>441</v>
      </c>
      <c r="D522" s="145" t="s">
        <v>19</v>
      </c>
      <c r="E522" s="113" t="s">
        <v>41</v>
      </c>
      <c r="F522" s="113" t="s">
        <v>20</v>
      </c>
      <c r="G522" s="113" t="s">
        <v>17</v>
      </c>
      <c r="H522" s="146">
        <v>31</v>
      </c>
      <c r="I522" s="116">
        <v>19753.89</v>
      </c>
      <c r="J522" s="116">
        <f t="shared" si="30"/>
        <v>582800</v>
      </c>
      <c r="K522" s="116">
        <v>18800</v>
      </c>
      <c r="L522" s="116">
        <f t="shared" si="28"/>
        <v>582800</v>
      </c>
      <c r="M522" s="8" t="s">
        <v>18</v>
      </c>
    </row>
    <row r="523" spans="1:13" ht="15" x14ac:dyDescent="0.2">
      <c r="A523" s="112">
        <v>159</v>
      </c>
      <c r="B523" s="113" t="s">
        <v>388</v>
      </c>
      <c r="C523" s="113" t="s">
        <v>441</v>
      </c>
      <c r="D523" s="145" t="s">
        <v>399</v>
      </c>
      <c r="E523" s="113" t="s">
        <v>400</v>
      </c>
      <c r="F523" s="113" t="s">
        <v>401</v>
      </c>
      <c r="G523" s="113" t="s">
        <v>402</v>
      </c>
      <c r="H523" s="146">
        <v>78</v>
      </c>
      <c r="I523" s="116">
        <v>4300.25</v>
      </c>
      <c r="J523" s="116">
        <f t="shared" si="30"/>
        <v>295152</v>
      </c>
      <c r="K523" s="116">
        <v>3784</v>
      </c>
      <c r="L523" s="116">
        <f t="shared" si="28"/>
        <v>295152</v>
      </c>
      <c r="M523" s="192" t="s">
        <v>403</v>
      </c>
    </row>
    <row r="524" spans="1:13" ht="25.5" x14ac:dyDescent="0.2">
      <c r="A524" s="112">
        <v>160</v>
      </c>
      <c r="B524" s="113" t="s">
        <v>388</v>
      </c>
      <c r="C524" s="113" t="s">
        <v>441</v>
      </c>
      <c r="D524" s="145" t="s">
        <v>19</v>
      </c>
      <c r="E524" s="113" t="s">
        <v>41</v>
      </c>
      <c r="F524" s="113" t="s">
        <v>20</v>
      </c>
      <c r="G524" s="113" t="s">
        <v>17</v>
      </c>
      <c r="H524" s="146">
        <v>194</v>
      </c>
      <c r="I524" s="116">
        <v>19753.89</v>
      </c>
      <c r="J524" s="116">
        <f t="shared" si="30"/>
        <v>3647200</v>
      </c>
      <c r="K524" s="116">
        <v>18800</v>
      </c>
      <c r="L524" s="116">
        <f t="shared" si="28"/>
        <v>3647200</v>
      </c>
      <c r="M524" s="8" t="s">
        <v>18</v>
      </c>
    </row>
    <row r="525" spans="1:13" ht="15" x14ac:dyDescent="0.2">
      <c r="A525" s="112">
        <v>161</v>
      </c>
      <c r="B525" s="113" t="s">
        <v>388</v>
      </c>
      <c r="C525" s="113" t="s">
        <v>441</v>
      </c>
      <c r="D525" s="145" t="s">
        <v>443</v>
      </c>
      <c r="E525" s="122" t="s">
        <v>252</v>
      </c>
      <c r="F525" s="113" t="s">
        <v>444</v>
      </c>
      <c r="G525" s="113" t="s">
        <v>402</v>
      </c>
      <c r="H525" s="146">
        <v>20</v>
      </c>
      <c r="I525" s="116">
        <v>17053.439999999999</v>
      </c>
      <c r="J525" s="116">
        <f t="shared" si="30"/>
        <v>6616</v>
      </c>
      <c r="K525" s="116">
        <v>330.8</v>
      </c>
      <c r="L525" s="116">
        <f t="shared" si="28"/>
        <v>6616</v>
      </c>
      <c r="M525" s="72" t="s">
        <v>243</v>
      </c>
    </row>
    <row r="526" spans="1:13" ht="30" x14ac:dyDescent="0.2">
      <c r="A526" s="112">
        <v>162</v>
      </c>
      <c r="B526" s="113" t="s">
        <v>388</v>
      </c>
      <c r="C526" s="113" t="s">
        <v>441</v>
      </c>
      <c r="D526" s="145" t="s">
        <v>397</v>
      </c>
      <c r="E526" s="113" t="s">
        <v>53</v>
      </c>
      <c r="F526" s="113" t="s">
        <v>398</v>
      </c>
      <c r="G526" s="113" t="s">
        <v>50</v>
      </c>
      <c r="H526" s="146">
        <v>17</v>
      </c>
      <c r="I526" s="116">
        <v>671.8</v>
      </c>
      <c r="J526" s="116">
        <f t="shared" si="30"/>
        <v>10905.5</v>
      </c>
      <c r="K526" s="116">
        <v>641.5</v>
      </c>
      <c r="L526" s="116">
        <f t="shared" si="28"/>
        <v>10905.5</v>
      </c>
      <c r="M526" s="192" t="s">
        <v>392</v>
      </c>
    </row>
    <row r="527" spans="1:13" ht="15" x14ac:dyDescent="0.2">
      <c r="A527" s="112">
        <v>163</v>
      </c>
      <c r="B527" s="113" t="s">
        <v>388</v>
      </c>
      <c r="C527" s="113" t="s">
        <v>441</v>
      </c>
      <c r="D527" s="145" t="s">
        <v>404</v>
      </c>
      <c r="E527" s="113" t="s">
        <v>405</v>
      </c>
      <c r="F527" s="113" t="s">
        <v>406</v>
      </c>
      <c r="G527" s="113" t="s">
        <v>402</v>
      </c>
      <c r="H527" s="146">
        <v>150</v>
      </c>
      <c r="I527" s="116">
        <v>8940.11</v>
      </c>
      <c r="J527" s="116">
        <f t="shared" si="30"/>
        <v>1305795</v>
      </c>
      <c r="K527" s="116">
        <v>8705.2999999999993</v>
      </c>
      <c r="L527" s="116">
        <f t="shared" si="28"/>
        <v>1305795</v>
      </c>
      <c r="M527" s="72" t="s">
        <v>243</v>
      </c>
    </row>
    <row r="528" spans="1:13" ht="30" x14ac:dyDescent="0.2">
      <c r="A528" s="112">
        <v>164</v>
      </c>
      <c r="B528" s="113" t="s">
        <v>388</v>
      </c>
      <c r="C528" s="113" t="s">
        <v>441</v>
      </c>
      <c r="D528" s="145" t="s">
        <v>397</v>
      </c>
      <c r="E528" s="113" t="s">
        <v>53</v>
      </c>
      <c r="F528" s="113" t="s">
        <v>398</v>
      </c>
      <c r="G528" s="113" t="s">
        <v>50</v>
      </c>
      <c r="H528" s="146">
        <v>3000</v>
      </c>
      <c r="I528" s="116">
        <v>671.8</v>
      </c>
      <c r="J528" s="116">
        <f t="shared" si="30"/>
        <v>1924500</v>
      </c>
      <c r="K528" s="116">
        <v>641.5</v>
      </c>
      <c r="L528" s="116">
        <f t="shared" si="28"/>
        <v>1924500</v>
      </c>
      <c r="M528" s="192" t="s">
        <v>392</v>
      </c>
    </row>
    <row r="529" spans="1:13" ht="30" x14ac:dyDescent="0.2">
      <c r="A529" s="112">
        <v>165</v>
      </c>
      <c r="B529" s="113" t="s">
        <v>388</v>
      </c>
      <c r="C529" s="113" t="s">
        <v>441</v>
      </c>
      <c r="D529" s="145" t="s">
        <v>393</v>
      </c>
      <c r="E529" s="113" t="s">
        <v>53</v>
      </c>
      <c r="F529" s="113" t="s">
        <v>394</v>
      </c>
      <c r="G529" s="113" t="s">
        <v>50</v>
      </c>
      <c r="H529" s="146">
        <v>3000</v>
      </c>
      <c r="I529" s="116">
        <v>349</v>
      </c>
      <c r="J529" s="116">
        <f t="shared" si="30"/>
        <v>992400</v>
      </c>
      <c r="K529" s="116">
        <v>330.8</v>
      </c>
      <c r="L529" s="116">
        <f t="shared" si="28"/>
        <v>992400</v>
      </c>
      <c r="M529" s="192" t="s">
        <v>392</v>
      </c>
    </row>
    <row r="530" spans="1:13" ht="15" x14ac:dyDescent="0.2">
      <c r="A530" s="112">
        <v>166</v>
      </c>
      <c r="B530" s="113" t="s">
        <v>388</v>
      </c>
      <c r="C530" s="113" t="s">
        <v>441</v>
      </c>
      <c r="D530" s="145" t="s">
        <v>443</v>
      </c>
      <c r="E530" s="122" t="s">
        <v>252</v>
      </c>
      <c r="F530" s="113" t="s">
        <v>444</v>
      </c>
      <c r="G530" s="113" t="s">
        <v>402</v>
      </c>
      <c r="H530" s="146">
        <v>100</v>
      </c>
      <c r="I530" s="116">
        <v>349</v>
      </c>
      <c r="J530" s="116">
        <f t="shared" si="30"/>
        <v>33080</v>
      </c>
      <c r="K530" s="116">
        <v>330.8</v>
      </c>
      <c r="L530" s="116">
        <f t="shared" si="28"/>
        <v>33080</v>
      </c>
      <c r="M530" s="72" t="s">
        <v>243</v>
      </c>
    </row>
    <row r="531" spans="1:13" ht="25.5" x14ac:dyDescent="0.2">
      <c r="A531" s="112">
        <v>167</v>
      </c>
      <c r="B531" s="113" t="s">
        <v>388</v>
      </c>
      <c r="C531" s="113" t="s">
        <v>441</v>
      </c>
      <c r="D531" s="145" t="s">
        <v>19</v>
      </c>
      <c r="E531" s="113" t="s">
        <v>41</v>
      </c>
      <c r="F531" s="113" t="s">
        <v>20</v>
      </c>
      <c r="G531" s="113" t="s">
        <v>17</v>
      </c>
      <c r="H531" s="146">
        <v>150</v>
      </c>
      <c r="I531" s="116">
        <v>19753.89</v>
      </c>
      <c r="J531" s="116">
        <f t="shared" si="30"/>
        <v>2820000</v>
      </c>
      <c r="K531" s="116">
        <v>18800</v>
      </c>
      <c r="L531" s="116">
        <f t="shared" si="28"/>
        <v>2820000</v>
      </c>
      <c r="M531" s="8" t="s">
        <v>18</v>
      </c>
    </row>
    <row r="532" spans="1:13" ht="15" x14ac:dyDescent="0.2">
      <c r="A532" s="112">
        <v>168</v>
      </c>
      <c r="B532" s="113" t="s">
        <v>388</v>
      </c>
      <c r="C532" s="113" t="s">
        <v>441</v>
      </c>
      <c r="D532" s="145" t="s">
        <v>404</v>
      </c>
      <c r="E532" s="113" t="s">
        <v>405</v>
      </c>
      <c r="F532" s="113" t="s">
        <v>406</v>
      </c>
      <c r="G532" s="113" t="s">
        <v>402</v>
      </c>
      <c r="H532" s="146">
        <v>1378</v>
      </c>
      <c r="I532" s="116">
        <v>8940.11</v>
      </c>
      <c r="J532" s="116">
        <f t="shared" si="30"/>
        <v>11995903.399999999</v>
      </c>
      <c r="K532" s="116">
        <v>8705.2999999999993</v>
      </c>
      <c r="L532" s="116">
        <f t="shared" si="28"/>
        <v>11995903.399999999</v>
      </c>
      <c r="M532" s="72" t="s">
        <v>243</v>
      </c>
    </row>
    <row r="533" spans="1:13" ht="15" x14ac:dyDescent="0.2">
      <c r="A533" s="112">
        <v>169</v>
      </c>
      <c r="B533" s="113" t="s">
        <v>388</v>
      </c>
      <c r="C533" s="113" t="s">
        <v>441</v>
      </c>
      <c r="D533" s="145" t="s">
        <v>404</v>
      </c>
      <c r="E533" s="113" t="s">
        <v>405</v>
      </c>
      <c r="F533" s="113" t="s">
        <v>406</v>
      </c>
      <c r="G533" s="113" t="s">
        <v>402</v>
      </c>
      <c r="H533" s="147">
        <v>836</v>
      </c>
      <c r="I533" s="116">
        <v>8940.11</v>
      </c>
      <c r="J533" s="116">
        <f t="shared" si="30"/>
        <v>7277630.7999999998</v>
      </c>
      <c r="K533" s="116">
        <v>8705.2999999999993</v>
      </c>
      <c r="L533" s="116">
        <f t="shared" si="28"/>
        <v>7277630.7999999998</v>
      </c>
      <c r="M533" s="72" t="s">
        <v>243</v>
      </c>
    </row>
    <row r="534" spans="1:13" ht="15" x14ac:dyDescent="0.2">
      <c r="A534" s="112">
        <v>171</v>
      </c>
      <c r="B534" s="113" t="s">
        <v>388</v>
      </c>
      <c r="C534" s="113" t="s">
        <v>441</v>
      </c>
      <c r="D534" s="145" t="s">
        <v>404</v>
      </c>
      <c r="E534" s="113" t="s">
        <v>405</v>
      </c>
      <c r="F534" s="113" t="s">
        <v>406</v>
      </c>
      <c r="G534" s="113" t="s">
        <v>402</v>
      </c>
      <c r="H534" s="147">
        <v>2000</v>
      </c>
      <c r="I534" s="116">
        <v>8940.11</v>
      </c>
      <c r="J534" s="116">
        <f t="shared" si="30"/>
        <v>17410600</v>
      </c>
      <c r="K534" s="116">
        <v>8705.2999999999993</v>
      </c>
      <c r="L534" s="116">
        <f t="shared" si="28"/>
        <v>17410600</v>
      </c>
      <c r="M534" s="72" t="s">
        <v>243</v>
      </c>
    </row>
    <row r="535" spans="1:13" ht="25.5" x14ac:dyDescent="0.2">
      <c r="A535" s="112">
        <v>172</v>
      </c>
      <c r="B535" s="113" t="s">
        <v>388</v>
      </c>
      <c r="C535" s="113" t="s">
        <v>441</v>
      </c>
      <c r="D535" s="145" t="s">
        <v>29</v>
      </c>
      <c r="E535" s="113" t="s">
        <v>187</v>
      </c>
      <c r="F535" s="113" t="s">
        <v>143</v>
      </c>
      <c r="G535" s="113" t="s">
        <v>402</v>
      </c>
      <c r="H535" s="146">
        <v>1505</v>
      </c>
      <c r="I535" s="116">
        <v>5055.3500000000004</v>
      </c>
      <c r="J535" s="116">
        <f t="shared" si="30"/>
        <v>7608301.7500000009</v>
      </c>
      <c r="K535" s="118">
        <v>5055.3500000000004</v>
      </c>
      <c r="L535" s="116">
        <f t="shared" si="28"/>
        <v>7608301.7500000009</v>
      </c>
      <c r="M535" s="8" t="s">
        <v>18</v>
      </c>
    </row>
    <row r="536" spans="1:13" ht="25.5" x14ac:dyDescent="0.2">
      <c r="A536" s="112">
        <v>173</v>
      </c>
      <c r="B536" s="113" t="s">
        <v>388</v>
      </c>
      <c r="C536" s="113" t="s">
        <v>441</v>
      </c>
      <c r="D536" s="145" t="s">
        <v>29</v>
      </c>
      <c r="E536" s="113" t="s">
        <v>187</v>
      </c>
      <c r="F536" s="113" t="s">
        <v>143</v>
      </c>
      <c r="G536" s="113" t="s">
        <v>402</v>
      </c>
      <c r="H536" s="146">
        <v>1501</v>
      </c>
      <c r="I536" s="116">
        <v>5055.3500000000004</v>
      </c>
      <c r="J536" s="116">
        <f t="shared" si="30"/>
        <v>7588080.3500000006</v>
      </c>
      <c r="K536" s="118">
        <v>5055.3500000000004</v>
      </c>
      <c r="L536" s="116">
        <f t="shared" si="28"/>
        <v>7588080.3500000006</v>
      </c>
      <c r="M536" s="8" t="s">
        <v>18</v>
      </c>
    </row>
    <row r="537" spans="1:13" ht="25.5" x14ac:dyDescent="0.2">
      <c r="A537" s="112">
        <v>174</v>
      </c>
      <c r="B537" s="113" t="s">
        <v>388</v>
      </c>
      <c r="C537" s="113" t="s">
        <v>441</v>
      </c>
      <c r="D537" s="145" t="s">
        <v>29</v>
      </c>
      <c r="E537" s="113" t="s">
        <v>187</v>
      </c>
      <c r="F537" s="113" t="s">
        <v>143</v>
      </c>
      <c r="G537" s="113" t="s">
        <v>402</v>
      </c>
      <c r="H537" s="146">
        <v>1400</v>
      </c>
      <c r="I537" s="116">
        <v>5055.3500000000004</v>
      </c>
      <c r="J537" s="116">
        <f t="shared" si="30"/>
        <v>7077490.0000000009</v>
      </c>
      <c r="K537" s="118">
        <v>5055.3500000000004</v>
      </c>
      <c r="L537" s="116">
        <f t="shared" si="28"/>
        <v>7077490.0000000009</v>
      </c>
      <c r="M537" s="25" t="s">
        <v>67</v>
      </c>
    </row>
    <row r="538" spans="1:13" ht="25.5" x14ac:dyDescent="0.2">
      <c r="A538" s="112">
        <v>175</v>
      </c>
      <c r="B538" s="113" t="s">
        <v>388</v>
      </c>
      <c r="C538" s="113" t="s">
        <v>441</v>
      </c>
      <c r="D538" s="145" t="s">
        <v>29</v>
      </c>
      <c r="E538" s="113" t="s">
        <v>187</v>
      </c>
      <c r="F538" s="113" t="s">
        <v>143</v>
      </c>
      <c r="G538" s="113" t="s">
        <v>402</v>
      </c>
      <c r="H538" s="146">
        <v>300</v>
      </c>
      <c r="I538" s="116">
        <v>5055.3500000000004</v>
      </c>
      <c r="J538" s="116">
        <f t="shared" si="30"/>
        <v>1516605</v>
      </c>
      <c r="K538" s="118">
        <v>5055.3500000000004</v>
      </c>
      <c r="L538" s="116">
        <f t="shared" si="28"/>
        <v>1516605</v>
      </c>
      <c r="M538" s="25" t="s">
        <v>67</v>
      </c>
    </row>
    <row r="539" spans="1:13" ht="25.5" x14ac:dyDescent="0.2">
      <c r="A539" s="112">
        <v>176</v>
      </c>
      <c r="B539" s="113" t="s">
        <v>388</v>
      </c>
      <c r="C539" s="113" t="s">
        <v>441</v>
      </c>
      <c r="D539" s="145" t="s">
        <v>29</v>
      </c>
      <c r="E539" s="113" t="s">
        <v>187</v>
      </c>
      <c r="F539" s="113" t="s">
        <v>143</v>
      </c>
      <c r="G539" s="113" t="s">
        <v>402</v>
      </c>
      <c r="H539" s="146">
        <v>1600</v>
      </c>
      <c r="I539" s="116">
        <v>5055.3500000000004</v>
      </c>
      <c r="J539" s="116">
        <f t="shared" si="30"/>
        <v>8088560.0000000009</v>
      </c>
      <c r="K539" s="118">
        <v>5055.3500000000004</v>
      </c>
      <c r="L539" s="116">
        <f t="shared" si="28"/>
        <v>8088560.0000000009</v>
      </c>
      <c r="M539" s="25" t="s">
        <v>67</v>
      </c>
    </row>
    <row r="540" spans="1:13" ht="25.5" x14ac:dyDescent="0.2">
      <c r="A540" s="112">
        <v>177</v>
      </c>
      <c r="B540" s="113" t="s">
        <v>388</v>
      </c>
      <c r="C540" s="113" t="s">
        <v>441</v>
      </c>
      <c r="D540" s="145" t="s">
        <v>93</v>
      </c>
      <c r="E540" s="113" t="s">
        <v>94</v>
      </c>
      <c r="F540" s="113" t="s">
        <v>95</v>
      </c>
      <c r="G540" s="113" t="s">
        <v>402</v>
      </c>
      <c r="H540" s="147">
        <v>258</v>
      </c>
      <c r="I540" s="116">
        <v>12638.77</v>
      </c>
      <c r="J540" s="116">
        <f t="shared" si="30"/>
        <v>3260802.66</v>
      </c>
      <c r="K540" s="118">
        <v>12638.77</v>
      </c>
      <c r="L540" s="116">
        <f t="shared" si="28"/>
        <v>3260802.66</v>
      </c>
      <c r="M540" s="8" t="s">
        <v>18</v>
      </c>
    </row>
    <row r="541" spans="1:13" ht="15" x14ac:dyDescent="0.2">
      <c r="A541" s="112">
        <v>178</v>
      </c>
      <c r="B541" s="113" t="s">
        <v>388</v>
      </c>
      <c r="C541" s="113" t="s">
        <v>441</v>
      </c>
      <c r="D541" s="145" t="s">
        <v>93</v>
      </c>
      <c r="E541" s="113" t="s">
        <v>94</v>
      </c>
      <c r="F541" s="113" t="s">
        <v>95</v>
      </c>
      <c r="G541" s="113" t="s">
        <v>402</v>
      </c>
      <c r="H541" s="147">
        <v>42</v>
      </c>
      <c r="I541" s="116">
        <v>12638.77</v>
      </c>
      <c r="J541" s="116">
        <f t="shared" si="30"/>
        <v>530828.34</v>
      </c>
      <c r="K541" s="118">
        <v>12638.77</v>
      </c>
      <c r="L541" s="116">
        <f t="shared" si="28"/>
        <v>530828.34</v>
      </c>
      <c r="M541" s="192" t="s">
        <v>211</v>
      </c>
    </row>
    <row r="542" spans="1:13" ht="25.5" x14ac:dyDescent="0.2">
      <c r="A542" s="112">
        <v>179</v>
      </c>
      <c r="B542" s="113" t="s">
        <v>388</v>
      </c>
      <c r="C542" s="113" t="s">
        <v>441</v>
      </c>
      <c r="D542" s="145" t="s">
        <v>93</v>
      </c>
      <c r="E542" s="113" t="s">
        <v>94</v>
      </c>
      <c r="F542" s="113" t="s">
        <v>95</v>
      </c>
      <c r="G542" s="113" t="s">
        <v>402</v>
      </c>
      <c r="H542" s="147">
        <v>150</v>
      </c>
      <c r="I542" s="116">
        <v>12638.77</v>
      </c>
      <c r="J542" s="116">
        <f t="shared" si="30"/>
        <v>1895815.5</v>
      </c>
      <c r="K542" s="118">
        <v>12638.77</v>
      </c>
      <c r="L542" s="116">
        <f t="shared" si="28"/>
        <v>1895815.5</v>
      </c>
      <c r="M542" s="8" t="s">
        <v>18</v>
      </c>
    </row>
    <row r="543" spans="1:13" ht="15" x14ac:dyDescent="0.2">
      <c r="A543" s="112">
        <v>180</v>
      </c>
      <c r="B543" s="113" t="s">
        <v>388</v>
      </c>
      <c r="C543" s="113" t="s">
        <v>441</v>
      </c>
      <c r="D543" s="148" t="s">
        <v>262</v>
      </c>
      <c r="E543" s="149" t="s">
        <v>263</v>
      </c>
      <c r="F543" s="150" t="s">
        <v>445</v>
      </c>
      <c r="G543" s="113" t="s">
        <v>402</v>
      </c>
      <c r="H543" s="147">
        <v>231</v>
      </c>
      <c r="I543" s="116">
        <v>2570.81</v>
      </c>
      <c r="J543" s="116">
        <f t="shared" si="30"/>
        <v>504778.89</v>
      </c>
      <c r="K543" s="116">
        <v>2185.19</v>
      </c>
      <c r="L543" s="116">
        <f t="shared" si="28"/>
        <v>504778.89</v>
      </c>
      <c r="M543" s="72" t="s">
        <v>243</v>
      </c>
    </row>
    <row r="544" spans="1:13" ht="15" x14ac:dyDescent="0.2">
      <c r="A544" s="112">
        <v>181</v>
      </c>
      <c r="B544" s="113" t="s">
        <v>388</v>
      </c>
      <c r="C544" s="113" t="s">
        <v>441</v>
      </c>
      <c r="D544" s="148" t="s">
        <v>262</v>
      </c>
      <c r="E544" s="149" t="s">
        <v>263</v>
      </c>
      <c r="F544" s="150" t="s">
        <v>445</v>
      </c>
      <c r="G544" s="113" t="s">
        <v>402</v>
      </c>
      <c r="H544" s="147">
        <v>21</v>
      </c>
      <c r="I544" s="116">
        <v>2570.81</v>
      </c>
      <c r="J544" s="116">
        <f t="shared" si="30"/>
        <v>45888.99</v>
      </c>
      <c r="K544" s="116">
        <v>2185.19</v>
      </c>
      <c r="L544" s="116">
        <f t="shared" si="28"/>
        <v>45888.99</v>
      </c>
      <c r="M544" s="72" t="s">
        <v>243</v>
      </c>
    </row>
    <row r="545" spans="1:13" ht="15" x14ac:dyDescent="0.2">
      <c r="A545" s="112">
        <v>182</v>
      </c>
      <c r="B545" s="113" t="s">
        <v>388</v>
      </c>
      <c r="C545" s="113" t="s">
        <v>441</v>
      </c>
      <c r="D545" s="148" t="s">
        <v>262</v>
      </c>
      <c r="E545" s="149" t="s">
        <v>263</v>
      </c>
      <c r="F545" s="150" t="s">
        <v>445</v>
      </c>
      <c r="G545" s="113" t="s">
        <v>402</v>
      </c>
      <c r="H545" s="147">
        <v>21</v>
      </c>
      <c r="I545" s="116">
        <v>2570.81</v>
      </c>
      <c r="J545" s="116">
        <f t="shared" si="30"/>
        <v>45888.99</v>
      </c>
      <c r="K545" s="116">
        <v>2185.19</v>
      </c>
      <c r="L545" s="116">
        <f t="shared" si="28"/>
        <v>45888.99</v>
      </c>
      <c r="M545" s="72" t="s">
        <v>243</v>
      </c>
    </row>
    <row r="546" spans="1:13" ht="15" x14ac:dyDescent="0.2">
      <c r="A546" s="112">
        <v>183</v>
      </c>
      <c r="B546" s="113" t="s">
        <v>388</v>
      </c>
      <c r="C546" s="113" t="s">
        <v>441</v>
      </c>
      <c r="D546" s="148" t="s">
        <v>262</v>
      </c>
      <c r="E546" s="149" t="s">
        <v>263</v>
      </c>
      <c r="F546" s="150" t="s">
        <v>445</v>
      </c>
      <c r="G546" s="113" t="s">
        <v>402</v>
      </c>
      <c r="H546" s="147">
        <v>27</v>
      </c>
      <c r="I546" s="116">
        <v>2570.81</v>
      </c>
      <c r="J546" s="116">
        <f t="shared" si="30"/>
        <v>59000.130000000005</v>
      </c>
      <c r="K546" s="116">
        <v>2185.19</v>
      </c>
      <c r="L546" s="116">
        <f t="shared" si="28"/>
        <v>59000.130000000005</v>
      </c>
      <c r="M546" s="72" t="s">
        <v>243</v>
      </c>
    </row>
    <row r="547" spans="1:13" ht="25.5" x14ac:dyDescent="0.2">
      <c r="A547" s="112">
        <v>184</v>
      </c>
      <c r="B547" s="113" t="s">
        <v>388</v>
      </c>
      <c r="C547" s="113" t="s">
        <v>441</v>
      </c>
      <c r="D547" s="145" t="s">
        <v>446</v>
      </c>
      <c r="E547" s="113" t="s">
        <v>48</v>
      </c>
      <c r="F547" s="113" t="s">
        <v>281</v>
      </c>
      <c r="G547" s="113" t="s">
        <v>50</v>
      </c>
      <c r="H547" s="146">
        <v>15</v>
      </c>
      <c r="I547" s="116">
        <v>1983.75</v>
      </c>
      <c r="J547" s="116">
        <f t="shared" si="30"/>
        <v>28271.25</v>
      </c>
      <c r="K547" s="116">
        <v>1884.75</v>
      </c>
      <c r="L547" s="116">
        <f t="shared" si="28"/>
        <v>28271.25</v>
      </c>
      <c r="M547" s="8" t="s">
        <v>18</v>
      </c>
    </row>
    <row r="548" spans="1:13" ht="45" x14ac:dyDescent="0.2">
      <c r="A548" s="112">
        <v>185</v>
      </c>
      <c r="B548" s="113" t="s">
        <v>388</v>
      </c>
      <c r="C548" s="113" t="s">
        <v>441</v>
      </c>
      <c r="D548" s="145" t="s">
        <v>447</v>
      </c>
      <c r="E548" s="113" t="s">
        <v>41</v>
      </c>
      <c r="F548" s="113" t="s">
        <v>16</v>
      </c>
      <c r="G548" s="113" t="s">
        <v>17</v>
      </c>
      <c r="H548" s="146">
        <v>45</v>
      </c>
      <c r="I548" s="116">
        <v>4718.3</v>
      </c>
      <c r="J548" s="116">
        <f t="shared" si="30"/>
        <v>1679196.6</v>
      </c>
      <c r="K548" s="116">
        <v>37315.480000000003</v>
      </c>
      <c r="L548" s="116">
        <f t="shared" si="28"/>
        <v>1679196.6</v>
      </c>
      <c r="M548" s="131" t="s">
        <v>411</v>
      </c>
    </row>
    <row r="549" spans="1:13" ht="51" x14ac:dyDescent="0.2">
      <c r="A549" s="112">
        <v>186</v>
      </c>
      <c r="B549" s="113" t="s">
        <v>388</v>
      </c>
      <c r="C549" s="113" t="s">
        <v>441</v>
      </c>
      <c r="D549" s="145" t="s">
        <v>112</v>
      </c>
      <c r="E549" s="122" t="s">
        <v>252</v>
      </c>
      <c r="F549" s="113" t="s">
        <v>202</v>
      </c>
      <c r="G549" s="113" t="s">
        <v>402</v>
      </c>
      <c r="H549" s="146">
        <v>0</v>
      </c>
      <c r="I549" s="116">
        <v>28932.69</v>
      </c>
      <c r="J549" s="116">
        <f t="shared" si="30"/>
        <v>0</v>
      </c>
      <c r="K549" s="116">
        <v>27426</v>
      </c>
      <c r="L549" s="116">
        <f t="shared" si="28"/>
        <v>0</v>
      </c>
      <c r="M549" s="8" t="s">
        <v>35</v>
      </c>
    </row>
    <row r="550" spans="1:13" ht="15" x14ac:dyDescent="0.2">
      <c r="A550" s="112">
        <v>187</v>
      </c>
      <c r="B550" s="113" t="s">
        <v>388</v>
      </c>
      <c r="C550" s="113" t="s">
        <v>441</v>
      </c>
      <c r="D550" s="145" t="s">
        <v>15</v>
      </c>
      <c r="E550" s="113" t="s">
        <v>41</v>
      </c>
      <c r="F550" s="113" t="s">
        <v>16</v>
      </c>
      <c r="G550" s="113" t="s">
        <v>17</v>
      </c>
      <c r="H550" s="146">
        <v>0</v>
      </c>
      <c r="I550" s="116">
        <v>39073.81</v>
      </c>
      <c r="J550" s="116">
        <f t="shared" si="30"/>
        <v>0</v>
      </c>
      <c r="K550" s="116">
        <v>37315.480000000003</v>
      </c>
      <c r="L550" s="116">
        <f t="shared" si="28"/>
        <v>0</v>
      </c>
      <c r="M550" s="192" t="s">
        <v>390</v>
      </c>
    </row>
    <row r="551" spans="1:13" ht="30" x14ac:dyDescent="0.2">
      <c r="A551" s="112">
        <v>188</v>
      </c>
      <c r="B551" s="113" t="s">
        <v>388</v>
      </c>
      <c r="C551" s="113" t="s">
        <v>441</v>
      </c>
      <c r="D551" s="145" t="s">
        <v>448</v>
      </c>
      <c r="E551" s="113" t="s">
        <v>53</v>
      </c>
      <c r="F551" s="113" t="s">
        <v>449</v>
      </c>
      <c r="G551" s="113" t="s">
        <v>50</v>
      </c>
      <c r="H551" s="146">
        <v>8976</v>
      </c>
      <c r="I551" s="116">
        <v>1983.75</v>
      </c>
      <c r="J551" s="116">
        <f t="shared" si="30"/>
        <v>16917516</v>
      </c>
      <c r="K551" s="116">
        <v>1884.75</v>
      </c>
      <c r="L551" s="116">
        <f t="shared" si="28"/>
        <v>16917516</v>
      </c>
      <c r="M551" s="192" t="s">
        <v>392</v>
      </c>
    </row>
    <row r="552" spans="1:13" ht="25.5" x14ac:dyDescent="0.2">
      <c r="A552" s="112">
        <v>189</v>
      </c>
      <c r="B552" s="113" t="s">
        <v>388</v>
      </c>
      <c r="C552" s="113" t="s">
        <v>441</v>
      </c>
      <c r="D552" s="145" t="s">
        <v>230</v>
      </c>
      <c r="E552" s="113" t="s">
        <v>48</v>
      </c>
      <c r="F552" s="113" t="s">
        <v>281</v>
      </c>
      <c r="G552" s="113" t="s">
        <v>50</v>
      </c>
      <c r="H552" s="146">
        <v>60</v>
      </c>
      <c r="I552" s="116">
        <v>4718.3</v>
      </c>
      <c r="J552" s="116">
        <f t="shared" si="30"/>
        <v>269509.8</v>
      </c>
      <c r="K552" s="116">
        <v>4491.83</v>
      </c>
      <c r="L552" s="116">
        <f t="shared" si="28"/>
        <v>269509.8</v>
      </c>
      <c r="M552" s="8" t="s">
        <v>18</v>
      </c>
    </row>
    <row r="553" spans="1:13" ht="51" x14ac:dyDescent="0.2">
      <c r="A553" s="112">
        <v>190</v>
      </c>
      <c r="B553" s="113" t="s">
        <v>388</v>
      </c>
      <c r="C553" s="113" t="s">
        <v>441</v>
      </c>
      <c r="D553" s="145" t="s">
        <v>112</v>
      </c>
      <c r="E553" s="122" t="s">
        <v>252</v>
      </c>
      <c r="F553" s="113" t="s">
        <v>202</v>
      </c>
      <c r="G553" s="113" t="s">
        <v>402</v>
      </c>
      <c r="H553" s="146">
        <v>0</v>
      </c>
      <c r="I553" s="116">
        <v>28932.69</v>
      </c>
      <c r="J553" s="116">
        <f t="shared" si="30"/>
        <v>0</v>
      </c>
      <c r="K553" s="116">
        <v>27426</v>
      </c>
      <c r="L553" s="116">
        <f t="shared" si="28"/>
        <v>0</v>
      </c>
      <c r="M553" s="8" t="s">
        <v>35</v>
      </c>
    </row>
    <row r="554" spans="1:13" ht="45" x14ac:dyDescent="0.2">
      <c r="A554" s="112">
        <v>191</v>
      </c>
      <c r="B554" s="113" t="s">
        <v>388</v>
      </c>
      <c r="C554" s="113" t="s">
        <v>441</v>
      </c>
      <c r="D554" s="145" t="s">
        <v>15</v>
      </c>
      <c r="E554" s="113" t="s">
        <v>41</v>
      </c>
      <c r="F554" s="113" t="s">
        <v>16</v>
      </c>
      <c r="G554" s="113" t="s">
        <v>17</v>
      </c>
      <c r="H554" s="146">
        <v>100</v>
      </c>
      <c r="I554" s="116">
        <v>39073.81</v>
      </c>
      <c r="J554" s="116">
        <f t="shared" si="30"/>
        <v>3731548.0000000005</v>
      </c>
      <c r="K554" s="116">
        <v>37315.480000000003</v>
      </c>
      <c r="L554" s="116">
        <f t="shared" si="28"/>
        <v>3731548.0000000005</v>
      </c>
      <c r="M554" s="131" t="s">
        <v>411</v>
      </c>
    </row>
    <row r="555" spans="1:13" ht="30" x14ac:dyDescent="0.2">
      <c r="A555" s="112">
        <v>192</v>
      </c>
      <c r="B555" s="113" t="s">
        <v>388</v>
      </c>
      <c r="C555" s="113" t="s">
        <v>441</v>
      </c>
      <c r="D555" s="145" t="s">
        <v>15</v>
      </c>
      <c r="E555" s="113" t="s">
        <v>41</v>
      </c>
      <c r="F555" s="113" t="s">
        <v>16</v>
      </c>
      <c r="G555" s="113" t="s">
        <v>17</v>
      </c>
      <c r="H555" s="146">
        <v>0</v>
      </c>
      <c r="I555" s="116">
        <v>39073.81</v>
      </c>
      <c r="J555" s="116">
        <f t="shared" si="30"/>
        <v>0</v>
      </c>
      <c r="K555" s="116">
        <v>37315.480000000003</v>
      </c>
      <c r="L555" s="116">
        <f t="shared" si="28"/>
        <v>0</v>
      </c>
      <c r="M555" s="192" t="s">
        <v>395</v>
      </c>
    </row>
    <row r="556" spans="1:13" ht="51" x14ac:dyDescent="0.2">
      <c r="A556" s="112">
        <v>193</v>
      </c>
      <c r="B556" s="113" t="s">
        <v>388</v>
      </c>
      <c r="C556" s="113" t="s">
        <v>441</v>
      </c>
      <c r="D556" s="145" t="s">
        <v>112</v>
      </c>
      <c r="E556" s="122" t="s">
        <v>252</v>
      </c>
      <c r="F556" s="113" t="s">
        <v>202</v>
      </c>
      <c r="G556" s="113" t="s">
        <v>402</v>
      </c>
      <c r="H556" s="146">
        <v>0</v>
      </c>
      <c r="I556" s="116">
        <v>28932.69</v>
      </c>
      <c r="J556" s="116">
        <f t="shared" si="30"/>
        <v>0</v>
      </c>
      <c r="K556" s="116">
        <v>27426</v>
      </c>
      <c r="L556" s="116">
        <f t="shared" si="28"/>
        <v>0</v>
      </c>
      <c r="M556" s="8" t="s">
        <v>35</v>
      </c>
    </row>
    <row r="557" spans="1:13" ht="30" x14ac:dyDescent="0.2">
      <c r="A557" s="112">
        <v>194</v>
      </c>
      <c r="B557" s="113" t="s">
        <v>388</v>
      </c>
      <c r="C557" s="113" t="s">
        <v>441</v>
      </c>
      <c r="D557" s="145" t="s">
        <v>391</v>
      </c>
      <c r="E557" s="113" t="s">
        <v>53</v>
      </c>
      <c r="F557" s="113" t="s">
        <v>281</v>
      </c>
      <c r="G557" s="113" t="s">
        <v>50</v>
      </c>
      <c r="H557" s="146">
        <v>732</v>
      </c>
      <c r="I557" s="116">
        <v>4718.3100000000004</v>
      </c>
      <c r="J557" s="116">
        <f t="shared" si="30"/>
        <v>3283020</v>
      </c>
      <c r="K557" s="116">
        <v>4485</v>
      </c>
      <c r="L557" s="116">
        <f t="shared" ref="L557:L620" si="31">H557*K557</f>
        <v>3283020</v>
      </c>
      <c r="M557" s="192" t="s">
        <v>392</v>
      </c>
    </row>
    <row r="558" spans="1:13" ht="30" x14ac:dyDescent="0.2">
      <c r="A558" s="112">
        <v>195</v>
      </c>
      <c r="B558" s="113" t="s">
        <v>388</v>
      </c>
      <c r="C558" s="113" t="s">
        <v>441</v>
      </c>
      <c r="D558" s="145" t="s">
        <v>448</v>
      </c>
      <c r="E558" s="113" t="s">
        <v>53</v>
      </c>
      <c r="F558" s="113" t="s">
        <v>449</v>
      </c>
      <c r="G558" s="113" t="s">
        <v>50</v>
      </c>
      <c r="H558" s="146">
        <v>94</v>
      </c>
      <c r="I558" s="116">
        <v>386</v>
      </c>
      <c r="J558" s="116">
        <f t="shared" si="30"/>
        <v>34498</v>
      </c>
      <c r="K558" s="116">
        <v>367</v>
      </c>
      <c r="L558" s="116">
        <f t="shared" si="31"/>
        <v>34498</v>
      </c>
      <c r="M558" s="192" t="s">
        <v>392</v>
      </c>
    </row>
    <row r="559" spans="1:13" ht="15" x14ac:dyDescent="0.2">
      <c r="A559" s="112">
        <v>196</v>
      </c>
      <c r="B559" s="113" t="s">
        <v>388</v>
      </c>
      <c r="C559" s="113" t="s">
        <v>441</v>
      </c>
      <c r="D559" s="145" t="s">
        <v>230</v>
      </c>
      <c r="E559" s="113" t="s">
        <v>48</v>
      </c>
      <c r="F559" s="113" t="s">
        <v>281</v>
      </c>
      <c r="G559" s="113" t="s">
        <v>50</v>
      </c>
      <c r="H559" s="146">
        <v>200</v>
      </c>
      <c r="I559" s="116">
        <v>4718.3</v>
      </c>
      <c r="J559" s="116">
        <f t="shared" si="30"/>
        <v>897000</v>
      </c>
      <c r="K559" s="116">
        <v>4485</v>
      </c>
      <c r="L559" s="116">
        <f t="shared" si="31"/>
        <v>897000</v>
      </c>
      <c r="M559" s="72" t="s">
        <v>243</v>
      </c>
    </row>
    <row r="560" spans="1:13" ht="30" x14ac:dyDescent="0.2">
      <c r="A560" s="112">
        <v>197</v>
      </c>
      <c r="B560" s="113" t="s">
        <v>388</v>
      </c>
      <c r="C560" s="113" t="s">
        <v>441</v>
      </c>
      <c r="D560" s="145" t="s">
        <v>393</v>
      </c>
      <c r="E560" s="113" t="s">
        <v>53</v>
      </c>
      <c r="F560" s="113" t="s">
        <v>394</v>
      </c>
      <c r="G560" s="113" t="s">
        <v>50</v>
      </c>
      <c r="H560" s="146">
        <v>5000</v>
      </c>
      <c r="I560" s="116">
        <v>349</v>
      </c>
      <c r="J560" s="116">
        <f t="shared" si="30"/>
        <v>1654000</v>
      </c>
      <c r="K560" s="116">
        <v>330.8</v>
      </c>
      <c r="L560" s="116">
        <f t="shared" si="31"/>
        <v>1654000</v>
      </c>
      <c r="M560" s="192" t="s">
        <v>392</v>
      </c>
    </row>
    <row r="561" spans="1:13" ht="25.5" x14ac:dyDescent="0.2">
      <c r="A561" s="112">
        <v>198</v>
      </c>
      <c r="B561" s="113" t="s">
        <v>388</v>
      </c>
      <c r="C561" s="113" t="s">
        <v>441</v>
      </c>
      <c r="D561" s="145" t="s">
        <v>230</v>
      </c>
      <c r="E561" s="113" t="s">
        <v>48</v>
      </c>
      <c r="F561" s="113" t="s">
        <v>281</v>
      </c>
      <c r="G561" s="113" t="s">
        <v>50</v>
      </c>
      <c r="H561" s="146">
        <v>150</v>
      </c>
      <c r="I561" s="116">
        <v>4718.3</v>
      </c>
      <c r="J561" s="116">
        <f t="shared" si="30"/>
        <v>672750</v>
      </c>
      <c r="K561" s="116">
        <v>4485</v>
      </c>
      <c r="L561" s="116">
        <f t="shared" si="31"/>
        <v>672750</v>
      </c>
      <c r="M561" s="8" t="s">
        <v>18</v>
      </c>
    </row>
    <row r="562" spans="1:13" ht="30" x14ac:dyDescent="0.2">
      <c r="A562" s="112">
        <v>199</v>
      </c>
      <c r="B562" s="113" t="s">
        <v>388</v>
      </c>
      <c r="C562" s="113" t="s">
        <v>441</v>
      </c>
      <c r="D562" s="145" t="s">
        <v>391</v>
      </c>
      <c r="E562" s="113" t="s">
        <v>53</v>
      </c>
      <c r="F562" s="113" t="s">
        <v>281</v>
      </c>
      <c r="G562" s="113" t="s">
        <v>50</v>
      </c>
      <c r="H562" s="146">
        <v>4500</v>
      </c>
      <c r="I562" s="116">
        <v>386</v>
      </c>
      <c r="J562" s="116">
        <f t="shared" si="30"/>
        <v>1651500</v>
      </c>
      <c r="K562" s="116">
        <v>367</v>
      </c>
      <c r="L562" s="116">
        <f t="shared" si="31"/>
        <v>1651500</v>
      </c>
      <c r="M562" s="192" t="s">
        <v>392</v>
      </c>
    </row>
    <row r="563" spans="1:13" ht="15" x14ac:dyDescent="0.2">
      <c r="A563" s="112">
        <v>200</v>
      </c>
      <c r="B563" s="113" t="s">
        <v>388</v>
      </c>
      <c r="C563" s="113" t="s">
        <v>441</v>
      </c>
      <c r="D563" s="145" t="s">
        <v>230</v>
      </c>
      <c r="E563" s="113" t="s">
        <v>48</v>
      </c>
      <c r="F563" s="113" t="s">
        <v>281</v>
      </c>
      <c r="G563" s="113" t="s">
        <v>50</v>
      </c>
      <c r="H563" s="146">
        <v>0</v>
      </c>
      <c r="I563" s="116">
        <v>4718.3</v>
      </c>
      <c r="J563" s="116">
        <f t="shared" si="30"/>
        <v>0</v>
      </c>
      <c r="K563" s="116">
        <v>4485</v>
      </c>
      <c r="L563" s="116">
        <f t="shared" si="31"/>
        <v>0</v>
      </c>
      <c r="M563" s="72" t="s">
        <v>243</v>
      </c>
    </row>
    <row r="564" spans="1:13" ht="25.5" x14ac:dyDescent="0.2">
      <c r="A564" s="112">
        <v>201</v>
      </c>
      <c r="B564" s="113" t="s">
        <v>388</v>
      </c>
      <c r="C564" s="113" t="s">
        <v>441</v>
      </c>
      <c r="D564" s="145" t="s">
        <v>162</v>
      </c>
      <c r="E564" s="113" t="s">
        <v>41</v>
      </c>
      <c r="F564" s="113" t="s">
        <v>163</v>
      </c>
      <c r="G564" s="113" t="s">
        <v>17</v>
      </c>
      <c r="H564" s="146">
        <v>310</v>
      </c>
      <c r="I564" s="116">
        <v>81561.850000000006</v>
      </c>
      <c r="J564" s="116">
        <v>25284173.5</v>
      </c>
      <c r="K564" s="116">
        <v>69327.58</v>
      </c>
      <c r="L564" s="116">
        <f t="shared" si="31"/>
        <v>21491549.800000001</v>
      </c>
      <c r="M564" s="8" t="s">
        <v>18</v>
      </c>
    </row>
    <row r="565" spans="1:13" ht="25.5" x14ac:dyDescent="0.2">
      <c r="A565" s="112">
        <v>202</v>
      </c>
      <c r="B565" s="113" t="s">
        <v>388</v>
      </c>
      <c r="C565" s="113" t="s">
        <v>441</v>
      </c>
      <c r="D565" s="145" t="s">
        <v>300</v>
      </c>
      <c r="E565" s="113" t="s">
        <v>41</v>
      </c>
      <c r="F565" s="113" t="s">
        <v>450</v>
      </c>
      <c r="G565" s="113" t="s">
        <v>17</v>
      </c>
      <c r="H565" s="146">
        <v>50</v>
      </c>
      <c r="I565" s="116">
        <v>84821.43</v>
      </c>
      <c r="J565" s="116">
        <v>4241071.5</v>
      </c>
      <c r="K565" s="116">
        <v>72098.22</v>
      </c>
      <c r="L565" s="116">
        <f t="shared" si="31"/>
        <v>3604911</v>
      </c>
      <c r="M565" s="8" t="s">
        <v>18</v>
      </c>
    </row>
    <row r="566" spans="1:13" ht="25.5" x14ac:dyDescent="0.2">
      <c r="A566" s="112">
        <v>203</v>
      </c>
      <c r="B566" s="113" t="s">
        <v>388</v>
      </c>
      <c r="C566" s="113" t="s">
        <v>441</v>
      </c>
      <c r="D566" s="145" t="s">
        <v>162</v>
      </c>
      <c r="E566" s="113" t="s">
        <v>41</v>
      </c>
      <c r="F566" s="113" t="s">
        <v>163</v>
      </c>
      <c r="G566" s="113" t="s">
        <v>17</v>
      </c>
      <c r="H566" s="146">
        <v>65</v>
      </c>
      <c r="I566" s="116">
        <v>81561.850000000006</v>
      </c>
      <c r="J566" s="116">
        <v>5301520.25</v>
      </c>
      <c r="K566" s="116">
        <v>69327.58</v>
      </c>
      <c r="L566" s="116">
        <f t="shared" si="31"/>
        <v>4506292.7</v>
      </c>
      <c r="M566" s="8" t="s">
        <v>18</v>
      </c>
    </row>
    <row r="567" spans="1:13" ht="25.5" x14ac:dyDescent="0.2">
      <c r="A567" s="112">
        <v>204</v>
      </c>
      <c r="B567" s="113" t="s">
        <v>388</v>
      </c>
      <c r="C567" s="113" t="s">
        <v>441</v>
      </c>
      <c r="D567" s="145" t="s">
        <v>162</v>
      </c>
      <c r="E567" s="113" t="s">
        <v>41</v>
      </c>
      <c r="F567" s="113" t="s">
        <v>163</v>
      </c>
      <c r="G567" s="113" t="s">
        <v>17</v>
      </c>
      <c r="H567" s="146">
        <v>496</v>
      </c>
      <c r="I567" s="116">
        <v>81561.850000000006</v>
      </c>
      <c r="J567" s="116">
        <v>40454677.600000001</v>
      </c>
      <c r="K567" s="116">
        <v>69327.58</v>
      </c>
      <c r="L567" s="116">
        <f t="shared" si="31"/>
        <v>34386479.68</v>
      </c>
      <c r="M567" s="8" t="s">
        <v>18</v>
      </c>
    </row>
    <row r="568" spans="1:13" ht="25.5" x14ac:dyDescent="0.2">
      <c r="A568" s="112">
        <v>205</v>
      </c>
      <c r="B568" s="113" t="s">
        <v>388</v>
      </c>
      <c r="C568" s="113" t="s">
        <v>441</v>
      </c>
      <c r="D568" s="145" t="s">
        <v>300</v>
      </c>
      <c r="E568" s="113" t="s">
        <v>41</v>
      </c>
      <c r="F568" s="113" t="s">
        <v>450</v>
      </c>
      <c r="G568" s="113" t="s">
        <v>17</v>
      </c>
      <c r="H568" s="146">
        <v>132</v>
      </c>
      <c r="I568" s="116">
        <v>84821.43</v>
      </c>
      <c r="J568" s="116">
        <v>11196428.76</v>
      </c>
      <c r="K568" s="116">
        <v>72098.22</v>
      </c>
      <c r="L568" s="116">
        <f t="shared" si="31"/>
        <v>9516965.040000001</v>
      </c>
      <c r="M568" s="8" t="s">
        <v>18</v>
      </c>
    </row>
    <row r="569" spans="1:13" ht="25.5" x14ac:dyDescent="0.2">
      <c r="A569" s="112">
        <v>206</v>
      </c>
      <c r="B569" s="113" t="s">
        <v>388</v>
      </c>
      <c r="C569" s="113" t="s">
        <v>441</v>
      </c>
      <c r="D569" s="145" t="s">
        <v>162</v>
      </c>
      <c r="E569" s="113" t="s">
        <v>41</v>
      </c>
      <c r="F569" s="113" t="s">
        <v>163</v>
      </c>
      <c r="G569" s="113" t="s">
        <v>17</v>
      </c>
      <c r="H569" s="146">
        <v>370</v>
      </c>
      <c r="I569" s="116">
        <v>81561.850000000006</v>
      </c>
      <c r="J569" s="116">
        <v>30177884.5</v>
      </c>
      <c r="K569" s="116">
        <v>69327.58</v>
      </c>
      <c r="L569" s="116">
        <f t="shared" si="31"/>
        <v>25651204.600000001</v>
      </c>
      <c r="M569" s="8" t="s">
        <v>18</v>
      </c>
    </row>
    <row r="570" spans="1:13" ht="25.5" x14ac:dyDescent="0.2">
      <c r="A570" s="112">
        <v>207</v>
      </c>
      <c r="B570" s="113" t="s">
        <v>388</v>
      </c>
      <c r="C570" s="113" t="s">
        <v>441</v>
      </c>
      <c r="D570" s="145" t="s">
        <v>300</v>
      </c>
      <c r="E570" s="113" t="s">
        <v>41</v>
      </c>
      <c r="F570" s="113" t="s">
        <v>450</v>
      </c>
      <c r="G570" s="113" t="s">
        <v>17</v>
      </c>
      <c r="H570" s="146">
        <v>102</v>
      </c>
      <c r="I570" s="116">
        <v>84821.43</v>
      </c>
      <c r="J570" s="116">
        <v>8651785.8599999994</v>
      </c>
      <c r="K570" s="116">
        <v>72098.22</v>
      </c>
      <c r="L570" s="116">
        <f t="shared" si="31"/>
        <v>7354018.4400000004</v>
      </c>
      <c r="M570" s="8" t="s">
        <v>18</v>
      </c>
    </row>
    <row r="571" spans="1:13" ht="15" x14ac:dyDescent="0.25">
      <c r="A571" s="112">
        <v>208</v>
      </c>
      <c r="B571" s="113" t="s">
        <v>388</v>
      </c>
      <c r="C571" s="113" t="s">
        <v>451</v>
      </c>
      <c r="D571" s="151" t="s">
        <v>22</v>
      </c>
      <c r="E571" s="151" t="s">
        <v>293</v>
      </c>
      <c r="F571" s="151" t="s">
        <v>191</v>
      </c>
      <c r="G571" s="113" t="s">
        <v>17</v>
      </c>
      <c r="H571" s="115">
        <v>1</v>
      </c>
      <c r="I571" s="116">
        <v>29560</v>
      </c>
      <c r="J571" s="116">
        <v>29264.76</v>
      </c>
      <c r="K571" s="117">
        <v>29264.76</v>
      </c>
      <c r="L571" s="116">
        <f t="shared" si="31"/>
        <v>29264.76</v>
      </c>
      <c r="M571" s="72" t="s">
        <v>243</v>
      </c>
    </row>
    <row r="572" spans="1:13" ht="25.5" x14ac:dyDescent="0.25">
      <c r="A572" s="112">
        <v>209</v>
      </c>
      <c r="B572" s="113" t="s">
        <v>388</v>
      </c>
      <c r="C572" s="113" t="s">
        <v>451</v>
      </c>
      <c r="D572" s="151" t="s">
        <v>19</v>
      </c>
      <c r="E572" s="151" t="s">
        <v>293</v>
      </c>
      <c r="F572" s="151" t="s">
        <v>20</v>
      </c>
      <c r="G572" s="113" t="s">
        <v>17</v>
      </c>
      <c r="H572" s="115">
        <v>1</v>
      </c>
      <c r="I572" s="116">
        <v>19753.89</v>
      </c>
      <c r="J572" s="116">
        <v>18800</v>
      </c>
      <c r="K572" s="117">
        <v>18800</v>
      </c>
      <c r="L572" s="116">
        <f t="shared" si="31"/>
        <v>18800</v>
      </c>
      <c r="M572" s="8" t="s">
        <v>18</v>
      </c>
    </row>
    <row r="573" spans="1:13" ht="30" x14ac:dyDescent="0.25">
      <c r="A573" s="112">
        <v>210</v>
      </c>
      <c r="B573" s="113" t="s">
        <v>388</v>
      </c>
      <c r="C573" s="113" t="s">
        <v>451</v>
      </c>
      <c r="D573" s="151" t="s">
        <v>397</v>
      </c>
      <c r="E573" s="151" t="s">
        <v>53</v>
      </c>
      <c r="F573" s="151" t="s">
        <v>394</v>
      </c>
      <c r="G573" s="113" t="s">
        <v>50</v>
      </c>
      <c r="H573" s="115">
        <v>21</v>
      </c>
      <c r="I573" s="116">
        <v>349</v>
      </c>
      <c r="J573" s="116">
        <v>6946.8</v>
      </c>
      <c r="K573" s="117">
        <v>330.8</v>
      </c>
      <c r="L573" s="116">
        <f t="shared" si="31"/>
        <v>6946.8</v>
      </c>
      <c r="M573" s="192" t="s">
        <v>392</v>
      </c>
    </row>
    <row r="574" spans="1:13" ht="30" x14ac:dyDescent="0.25">
      <c r="A574" s="112">
        <v>211</v>
      </c>
      <c r="B574" s="113" t="s">
        <v>388</v>
      </c>
      <c r="C574" s="113" t="s">
        <v>451</v>
      </c>
      <c r="D574" s="151" t="s">
        <v>19</v>
      </c>
      <c r="E574" s="151" t="s">
        <v>293</v>
      </c>
      <c r="F574" s="151" t="s">
        <v>20</v>
      </c>
      <c r="G574" s="113" t="s">
        <v>17</v>
      </c>
      <c r="H574" s="115">
        <v>5</v>
      </c>
      <c r="I574" s="116">
        <v>19753.89</v>
      </c>
      <c r="J574" s="116">
        <v>94324.85</v>
      </c>
      <c r="K574" s="117">
        <v>18864.97</v>
      </c>
      <c r="L574" s="116">
        <f t="shared" si="31"/>
        <v>94324.85</v>
      </c>
      <c r="M574" s="192" t="s">
        <v>395</v>
      </c>
    </row>
    <row r="575" spans="1:13" ht="30" x14ac:dyDescent="0.25">
      <c r="A575" s="112">
        <v>212</v>
      </c>
      <c r="B575" s="113" t="s">
        <v>388</v>
      </c>
      <c r="C575" s="113" t="s">
        <v>451</v>
      </c>
      <c r="D575" s="151" t="s">
        <v>397</v>
      </c>
      <c r="E575" s="151" t="s">
        <v>53</v>
      </c>
      <c r="F575" s="151" t="s">
        <v>398</v>
      </c>
      <c r="G575" s="113" t="s">
        <v>50</v>
      </c>
      <c r="H575" s="115">
        <v>1</v>
      </c>
      <c r="I575" s="116">
        <v>4550</v>
      </c>
      <c r="J575" s="116">
        <v>4550</v>
      </c>
      <c r="K575" s="117">
        <v>4313</v>
      </c>
      <c r="L575" s="116">
        <f t="shared" si="31"/>
        <v>4313</v>
      </c>
      <c r="M575" s="192" t="s">
        <v>392</v>
      </c>
    </row>
    <row r="576" spans="1:13" ht="30" x14ac:dyDescent="0.25">
      <c r="A576" s="112">
        <v>213</v>
      </c>
      <c r="B576" s="113" t="s">
        <v>388</v>
      </c>
      <c r="C576" s="113" t="s">
        <v>451</v>
      </c>
      <c r="D576" s="151" t="s">
        <v>393</v>
      </c>
      <c r="E576" s="151" t="s">
        <v>53</v>
      </c>
      <c r="F576" s="151" t="s">
        <v>394</v>
      </c>
      <c r="G576" s="113" t="s">
        <v>50</v>
      </c>
      <c r="H576" s="115">
        <v>16</v>
      </c>
      <c r="I576" s="116">
        <v>349</v>
      </c>
      <c r="J576" s="116">
        <v>5292.8</v>
      </c>
      <c r="K576" s="117">
        <v>330.8</v>
      </c>
      <c r="L576" s="116">
        <f t="shared" si="31"/>
        <v>5292.8</v>
      </c>
      <c r="M576" s="192" t="s">
        <v>392</v>
      </c>
    </row>
    <row r="577" spans="1:13" ht="15" x14ac:dyDescent="0.25">
      <c r="A577" s="112">
        <v>214</v>
      </c>
      <c r="B577" s="113" t="s">
        <v>388</v>
      </c>
      <c r="C577" s="113" t="s">
        <v>451</v>
      </c>
      <c r="D577" s="151" t="s">
        <v>399</v>
      </c>
      <c r="E577" s="151" t="s">
        <v>400</v>
      </c>
      <c r="F577" s="151" t="s">
        <v>401</v>
      </c>
      <c r="G577" s="113" t="s">
        <v>402</v>
      </c>
      <c r="H577" s="115">
        <v>6</v>
      </c>
      <c r="I577" s="116">
        <v>4300.25</v>
      </c>
      <c r="J577" s="116">
        <v>22704</v>
      </c>
      <c r="K577" s="117">
        <v>3784</v>
      </c>
      <c r="L577" s="116">
        <f t="shared" si="31"/>
        <v>22704</v>
      </c>
      <c r="M577" s="192" t="s">
        <v>403</v>
      </c>
    </row>
    <row r="578" spans="1:13" ht="25.5" x14ac:dyDescent="0.25">
      <c r="A578" s="112">
        <v>215</v>
      </c>
      <c r="B578" s="113" t="s">
        <v>388</v>
      </c>
      <c r="C578" s="113" t="s">
        <v>451</v>
      </c>
      <c r="D578" s="151" t="s">
        <v>19</v>
      </c>
      <c r="E578" s="151" t="s">
        <v>41</v>
      </c>
      <c r="F578" s="151" t="s">
        <v>20</v>
      </c>
      <c r="G578" s="113" t="s">
        <v>17</v>
      </c>
      <c r="H578" s="115">
        <v>6</v>
      </c>
      <c r="I578" s="116">
        <v>19753.89</v>
      </c>
      <c r="J578" s="116">
        <v>112800</v>
      </c>
      <c r="K578" s="117">
        <v>18800</v>
      </c>
      <c r="L578" s="116">
        <f t="shared" si="31"/>
        <v>112800</v>
      </c>
      <c r="M578" s="8" t="s">
        <v>18</v>
      </c>
    </row>
    <row r="579" spans="1:13" ht="25.5" x14ac:dyDescent="0.25">
      <c r="A579" s="112">
        <v>216</v>
      </c>
      <c r="B579" s="113" t="s">
        <v>388</v>
      </c>
      <c r="C579" s="113" t="s">
        <v>452</v>
      </c>
      <c r="D579" s="133" t="s">
        <v>19</v>
      </c>
      <c r="E579" s="113" t="s">
        <v>41</v>
      </c>
      <c r="F579" s="151" t="s">
        <v>20</v>
      </c>
      <c r="G579" s="113" t="s">
        <v>17</v>
      </c>
      <c r="H579" s="115">
        <v>27</v>
      </c>
      <c r="I579" s="116">
        <v>19753.89</v>
      </c>
      <c r="J579" s="116">
        <v>533355.03</v>
      </c>
      <c r="K579" s="117">
        <v>16790.919999999998</v>
      </c>
      <c r="L579" s="116">
        <f t="shared" si="31"/>
        <v>453354.83999999997</v>
      </c>
      <c r="M579" s="8" t="s">
        <v>18</v>
      </c>
    </row>
    <row r="580" spans="1:13" ht="25.5" x14ac:dyDescent="0.25">
      <c r="A580" s="112">
        <v>217</v>
      </c>
      <c r="B580" s="113" t="s">
        <v>388</v>
      </c>
      <c r="C580" s="113" t="s">
        <v>452</v>
      </c>
      <c r="D580" s="133" t="s">
        <v>15</v>
      </c>
      <c r="E580" s="113" t="s">
        <v>41</v>
      </c>
      <c r="F580" s="113" t="s">
        <v>16</v>
      </c>
      <c r="G580" s="113" t="s">
        <v>17</v>
      </c>
      <c r="H580" s="115">
        <v>27</v>
      </c>
      <c r="I580" s="116">
        <v>39073.81</v>
      </c>
      <c r="J580" s="116">
        <v>1054992.8699999999</v>
      </c>
      <c r="K580" s="117">
        <v>33213.129999999997</v>
      </c>
      <c r="L580" s="116">
        <f t="shared" si="31"/>
        <v>896754.50999999989</v>
      </c>
      <c r="M580" s="8" t="s">
        <v>18</v>
      </c>
    </row>
    <row r="581" spans="1:13" ht="35.25" customHeight="1" x14ac:dyDescent="0.25">
      <c r="A581" s="112">
        <v>218</v>
      </c>
      <c r="B581" s="152" t="s">
        <v>388</v>
      </c>
      <c r="C581" s="152" t="s">
        <v>388</v>
      </c>
      <c r="D581" s="133" t="s">
        <v>19</v>
      </c>
      <c r="E581" s="113" t="s">
        <v>41</v>
      </c>
      <c r="F581" s="113" t="s">
        <v>20</v>
      </c>
      <c r="G581" s="113" t="s">
        <v>17</v>
      </c>
      <c r="H581" s="115">
        <v>74</v>
      </c>
      <c r="I581" s="116">
        <v>19753.89</v>
      </c>
      <c r="J581" s="116">
        <v>1461787.86</v>
      </c>
      <c r="K581" s="117">
        <v>16790.810000000001</v>
      </c>
      <c r="L581" s="116">
        <f t="shared" si="31"/>
        <v>1242519.9400000002</v>
      </c>
      <c r="M581" s="8" t="s">
        <v>18</v>
      </c>
    </row>
    <row r="582" spans="1:13" ht="105.75" customHeight="1" x14ac:dyDescent="0.25">
      <c r="A582" s="112">
        <v>219</v>
      </c>
      <c r="B582" s="152" t="s">
        <v>388</v>
      </c>
      <c r="C582" s="152" t="s">
        <v>388</v>
      </c>
      <c r="D582" s="133" t="s">
        <v>15</v>
      </c>
      <c r="E582" s="113" t="s">
        <v>41</v>
      </c>
      <c r="F582" s="113" t="s">
        <v>16</v>
      </c>
      <c r="G582" s="113" t="s">
        <v>17</v>
      </c>
      <c r="H582" s="115">
        <v>115</v>
      </c>
      <c r="I582" s="116">
        <v>39073.81</v>
      </c>
      <c r="J582" s="116">
        <v>4493488.1500000004</v>
      </c>
      <c r="K582" s="117">
        <v>33212.74</v>
      </c>
      <c r="L582" s="116">
        <f t="shared" si="31"/>
        <v>3819465.0999999996</v>
      </c>
      <c r="M582" s="8" t="s">
        <v>35</v>
      </c>
    </row>
    <row r="583" spans="1:13" ht="15" x14ac:dyDescent="0.25">
      <c r="A583" s="112">
        <v>220</v>
      </c>
      <c r="B583" s="113" t="s">
        <v>388</v>
      </c>
      <c r="C583" s="153" t="s">
        <v>453</v>
      </c>
      <c r="D583" s="120" t="s">
        <v>22</v>
      </c>
      <c r="E583" s="120" t="s">
        <v>41</v>
      </c>
      <c r="F583" s="120" t="s">
        <v>191</v>
      </c>
      <c r="G583" s="113" t="s">
        <v>17</v>
      </c>
      <c r="H583" s="142">
        <v>1</v>
      </c>
      <c r="I583" s="116">
        <v>29560.36</v>
      </c>
      <c r="J583" s="116">
        <v>29560.36</v>
      </c>
      <c r="K583" s="117">
        <v>29264.76</v>
      </c>
      <c r="L583" s="116">
        <f t="shared" si="31"/>
        <v>29264.76</v>
      </c>
      <c r="M583" s="72" t="s">
        <v>243</v>
      </c>
    </row>
    <row r="584" spans="1:13" ht="15" x14ac:dyDescent="0.25">
      <c r="A584" s="112">
        <v>221</v>
      </c>
      <c r="B584" s="113" t="s">
        <v>388</v>
      </c>
      <c r="C584" s="153" t="s">
        <v>453</v>
      </c>
      <c r="D584" s="120" t="s">
        <v>22</v>
      </c>
      <c r="E584" s="120" t="s">
        <v>41</v>
      </c>
      <c r="F584" s="120" t="s">
        <v>191</v>
      </c>
      <c r="G584" s="113" t="s">
        <v>17</v>
      </c>
      <c r="H584" s="142">
        <v>1</v>
      </c>
      <c r="I584" s="116">
        <v>29560.36</v>
      </c>
      <c r="J584" s="116">
        <v>29560.36</v>
      </c>
      <c r="K584" s="117">
        <v>29264.76</v>
      </c>
      <c r="L584" s="116">
        <f t="shared" si="31"/>
        <v>29264.76</v>
      </c>
      <c r="M584" s="72" t="s">
        <v>243</v>
      </c>
    </row>
    <row r="585" spans="1:13" ht="30" x14ac:dyDescent="0.25">
      <c r="A585" s="112">
        <v>222</v>
      </c>
      <c r="B585" s="113" t="s">
        <v>388</v>
      </c>
      <c r="C585" s="153" t="s">
        <v>453</v>
      </c>
      <c r="D585" s="120" t="s">
        <v>15</v>
      </c>
      <c r="E585" s="113" t="s">
        <v>41</v>
      </c>
      <c r="F585" s="113" t="s">
        <v>16</v>
      </c>
      <c r="G585" s="113" t="s">
        <v>17</v>
      </c>
      <c r="H585" s="142">
        <v>6</v>
      </c>
      <c r="I585" s="116">
        <v>39073.81</v>
      </c>
      <c r="J585" s="116">
        <v>234442.86</v>
      </c>
      <c r="K585" s="117">
        <v>37315.480000000003</v>
      </c>
      <c r="L585" s="116">
        <f t="shared" si="31"/>
        <v>223892.88</v>
      </c>
      <c r="M585" s="192" t="s">
        <v>395</v>
      </c>
    </row>
    <row r="586" spans="1:13" ht="30" x14ac:dyDescent="0.25">
      <c r="A586" s="112">
        <v>223</v>
      </c>
      <c r="B586" s="113" t="s">
        <v>388</v>
      </c>
      <c r="C586" s="153" t="s">
        <v>453</v>
      </c>
      <c r="D586" s="120" t="s">
        <v>15</v>
      </c>
      <c r="E586" s="113" t="s">
        <v>41</v>
      </c>
      <c r="F586" s="113" t="s">
        <v>16</v>
      </c>
      <c r="G586" s="113" t="s">
        <v>17</v>
      </c>
      <c r="H586" s="142">
        <v>6</v>
      </c>
      <c r="I586" s="116">
        <v>39073.81</v>
      </c>
      <c r="J586" s="116">
        <v>234442.86</v>
      </c>
      <c r="K586" s="117">
        <v>37315.480000000003</v>
      </c>
      <c r="L586" s="116">
        <f t="shared" si="31"/>
        <v>223892.88</v>
      </c>
      <c r="M586" s="192" t="s">
        <v>395</v>
      </c>
    </row>
    <row r="587" spans="1:13" ht="30" x14ac:dyDescent="0.25">
      <c r="A587" s="112">
        <v>224</v>
      </c>
      <c r="B587" s="113" t="s">
        <v>388</v>
      </c>
      <c r="C587" s="153" t="s">
        <v>453</v>
      </c>
      <c r="D587" s="120" t="s">
        <v>15</v>
      </c>
      <c r="E587" s="113" t="s">
        <v>41</v>
      </c>
      <c r="F587" s="113" t="s">
        <v>16</v>
      </c>
      <c r="G587" s="113" t="s">
        <v>17</v>
      </c>
      <c r="H587" s="142">
        <v>6</v>
      </c>
      <c r="I587" s="116">
        <v>39073.81</v>
      </c>
      <c r="J587" s="116">
        <v>234442.86</v>
      </c>
      <c r="K587" s="117">
        <v>37315.480000000003</v>
      </c>
      <c r="L587" s="116">
        <f t="shared" si="31"/>
        <v>223892.88</v>
      </c>
      <c r="M587" s="192" t="s">
        <v>395</v>
      </c>
    </row>
    <row r="588" spans="1:13" ht="45" x14ac:dyDescent="0.25">
      <c r="A588" s="112">
        <v>225</v>
      </c>
      <c r="B588" s="113" t="s">
        <v>388</v>
      </c>
      <c r="C588" s="153" t="s">
        <v>453</v>
      </c>
      <c r="D588" s="120" t="s">
        <v>15</v>
      </c>
      <c r="E588" s="113" t="s">
        <v>41</v>
      </c>
      <c r="F588" s="113" t="s">
        <v>16</v>
      </c>
      <c r="G588" s="113" t="s">
        <v>17</v>
      </c>
      <c r="H588" s="142">
        <v>20</v>
      </c>
      <c r="I588" s="116">
        <v>39073.81</v>
      </c>
      <c r="J588" s="116">
        <v>781476.2</v>
      </c>
      <c r="K588" s="117">
        <v>37315.480000000003</v>
      </c>
      <c r="L588" s="116">
        <f t="shared" si="31"/>
        <v>746309.60000000009</v>
      </c>
      <c r="M588" s="131" t="s">
        <v>411</v>
      </c>
    </row>
    <row r="589" spans="1:13" ht="45" x14ac:dyDescent="0.25">
      <c r="A589" s="112">
        <v>226</v>
      </c>
      <c r="B589" s="113" t="s">
        <v>388</v>
      </c>
      <c r="C589" s="153" t="s">
        <v>453</v>
      </c>
      <c r="D589" s="120" t="s">
        <v>15</v>
      </c>
      <c r="E589" s="113" t="s">
        <v>41</v>
      </c>
      <c r="F589" s="113" t="s">
        <v>16</v>
      </c>
      <c r="G589" s="113" t="s">
        <v>17</v>
      </c>
      <c r="H589" s="142">
        <v>6</v>
      </c>
      <c r="I589" s="116">
        <v>39073.81</v>
      </c>
      <c r="J589" s="116">
        <v>234442.86</v>
      </c>
      <c r="K589" s="117">
        <v>37315.480000000003</v>
      </c>
      <c r="L589" s="116">
        <f t="shared" si="31"/>
        <v>223892.88</v>
      </c>
      <c r="M589" s="131" t="s">
        <v>411</v>
      </c>
    </row>
    <row r="590" spans="1:13" ht="45" x14ac:dyDescent="0.25">
      <c r="A590" s="112">
        <v>227</v>
      </c>
      <c r="B590" s="113" t="s">
        <v>388</v>
      </c>
      <c r="C590" s="153" t="s">
        <v>453</v>
      </c>
      <c r="D590" s="120" t="s">
        <v>15</v>
      </c>
      <c r="E590" s="113" t="s">
        <v>41</v>
      </c>
      <c r="F590" s="113" t="s">
        <v>16</v>
      </c>
      <c r="G590" s="113" t="s">
        <v>17</v>
      </c>
      <c r="H590" s="142">
        <v>8</v>
      </c>
      <c r="I590" s="116">
        <v>39073.81</v>
      </c>
      <c r="J590" s="116">
        <v>312590.48</v>
      </c>
      <c r="K590" s="117">
        <v>37315.480000000003</v>
      </c>
      <c r="L590" s="116">
        <f t="shared" si="31"/>
        <v>298523.84000000003</v>
      </c>
      <c r="M590" s="131" t="s">
        <v>411</v>
      </c>
    </row>
    <row r="591" spans="1:13" ht="45" x14ac:dyDescent="0.25">
      <c r="A591" s="112">
        <v>228</v>
      </c>
      <c r="B591" s="113" t="s">
        <v>388</v>
      </c>
      <c r="C591" s="153" t="s">
        <v>453</v>
      </c>
      <c r="D591" s="120" t="s">
        <v>15</v>
      </c>
      <c r="E591" s="113" t="s">
        <v>41</v>
      </c>
      <c r="F591" s="113" t="s">
        <v>16</v>
      </c>
      <c r="G591" s="113" t="s">
        <v>17</v>
      </c>
      <c r="H591" s="142">
        <v>13</v>
      </c>
      <c r="I591" s="116">
        <v>39073.81</v>
      </c>
      <c r="J591" s="116">
        <v>507959.52999999997</v>
      </c>
      <c r="K591" s="117">
        <v>37315.480000000003</v>
      </c>
      <c r="L591" s="116">
        <f t="shared" si="31"/>
        <v>485101.24000000005</v>
      </c>
      <c r="M591" s="131" t="s">
        <v>411</v>
      </c>
    </row>
    <row r="592" spans="1:13" ht="45" x14ac:dyDescent="0.25">
      <c r="A592" s="112">
        <v>229</v>
      </c>
      <c r="B592" s="113" t="s">
        <v>388</v>
      </c>
      <c r="C592" s="153" t="s">
        <v>453</v>
      </c>
      <c r="D592" s="120" t="s">
        <v>15</v>
      </c>
      <c r="E592" s="113" t="s">
        <v>41</v>
      </c>
      <c r="F592" s="113" t="s">
        <v>16</v>
      </c>
      <c r="G592" s="113" t="s">
        <v>17</v>
      </c>
      <c r="H592" s="142">
        <v>11</v>
      </c>
      <c r="I592" s="116">
        <v>39073.81</v>
      </c>
      <c r="J592" s="116">
        <v>429811.91</v>
      </c>
      <c r="K592" s="117">
        <v>37315.480000000003</v>
      </c>
      <c r="L592" s="116">
        <f t="shared" si="31"/>
        <v>410470.28</v>
      </c>
      <c r="M592" s="131" t="s">
        <v>411</v>
      </c>
    </row>
    <row r="593" spans="1:13" ht="15" x14ac:dyDescent="0.25">
      <c r="A593" s="112">
        <v>230</v>
      </c>
      <c r="B593" s="113" t="s">
        <v>388</v>
      </c>
      <c r="C593" s="153" t="s">
        <v>453</v>
      </c>
      <c r="D593" s="120" t="s">
        <v>15</v>
      </c>
      <c r="E593" s="113" t="s">
        <v>41</v>
      </c>
      <c r="F593" s="113" t="s">
        <v>16</v>
      </c>
      <c r="G593" s="113" t="s">
        <v>17</v>
      </c>
      <c r="H593" s="142">
        <v>24</v>
      </c>
      <c r="I593" s="116">
        <v>39073.81</v>
      </c>
      <c r="J593" s="116">
        <v>937771.44</v>
      </c>
      <c r="K593" s="117">
        <v>37120</v>
      </c>
      <c r="L593" s="116">
        <f t="shared" si="31"/>
        <v>890880</v>
      </c>
      <c r="M593" s="192" t="s">
        <v>390</v>
      </c>
    </row>
    <row r="594" spans="1:13" ht="15" x14ac:dyDescent="0.25">
      <c r="A594" s="112">
        <v>231</v>
      </c>
      <c r="B594" s="113" t="s">
        <v>388</v>
      </c>
      <c r="C594" s="153" t="s">
        <v>453</v>
      </c>
      <c r="D594" s="120" t="s">
        <v>15</v>
      </c>
      <c r="E594" s="113" t="s">
        <v>41</v>
      </c>
      <c r="F594" s="113" t="s">
        <v>16</v>
      </c>
      <c r="G594" s="113" t="s">
        <v>17</v>
      </c>
      <c r="H594" s="142">
        <v>102</v>
      </c>
      <c r="I594" s="116">
        <v>39073.81</v>
      </c>
      <c r="J594" s="116">
        <v>3985528.6199999996</v>
      </c>
      <c r="K594" s="117">
        <v>37120</v>
      </c>
      <c r="L594" s="116">
        <f t="shared" si="31"/>
        <v>3786240</v>
      </c>
      <c r="M594" s="192" t="s">
        <v>390</v>
      </c>
    </row>
    <row r="595" spans="1:13" ht="15" x14ac:dyDescent="0.25">
      <c r="A595" s="112">
        <v>232</v>
      </c>
      <c r="B595" s="113" t="s">
        <v>388</v>
      </c>
      <c r="C595" s="153" t="s">
        <v>453</v>
      </c>
      <c r="D595" s="120" t="s">
        <v>15</v>
      </c>
      <c r="E595" s="113" t="s">
        <v>41</v>
      </c>
      <c r="F595" s="113" t="s">
        <v>16</v>
      </c>
      <c r="G595" s="113" t="s">
        <v>17</v>
      </c>
      <c r="H595" s="142">
        <v>58</v>
      </c>
      <c r="I595" s="116">
        <v>39073.81</v>
      </c>
      <c r="J595" s="116">
        <v>2266280.98</v>
      </c>
      <c r="K595" s="117">
        <v>37120</v>
      </c>
      <c r="L595" s="116">
        <f t="shared" si="31"/>
        <v>2152960</v>
      </c>
      <c r="M595" s="192" t="s">
        <v>390</v>
      </c>
    </row>
    <row r="596" spans="1:13" ht="15" x14ac:dyDescent="0.25">
      <c r="A596" s="112">
        <v>233</v>
      </c>
      <c r="B596" s="113" t="s">
        <v>388</v>
      </c>
      <c r="C596" s="153" t="s">
        <v>453</v>
      </c>
      <c r="D596" s="120" t="s">
        <v>15</v>
      </c>
      <c r="E596" s="113" t="s">
        <v>41</v>
      </c>
      <c r="F596" s="113" t="s">
        <v>16</v>
      </c>
      <c r="G596" s="113" t="s">
        <v>17</v>
      </c>
      <c r="H596" s="142">
        <v>102</v>
      </c>
      <c r="I596" s="116">
        <v>39073.81</v>
      </c>
      <c r="J596" s="116">
        <v>3985528.6199999996</v>
      </c>
      <c r="K596" s="117">
        <v>37120</v>
      </c>
      <c r="L596" s="116">
        <f t="shared" si="31"/>
        <v>3786240</v>
      </c>
      <c r="M596" s="192" t="s">
        <v>390</v>
      </c>
    </row>
    <row r="597" spans="1:13" ht="25.5" x14ac:dyDescent="0.25">
      <c r="A597" s="112">
        <v>234</v>
      </c>
      <c r="B597" s="113" t="s">
        <v>388</v>
      </c>
      <c r="C597" s="153" t="s">
        <v>453</v>
      </c>
      <c r="D597" s="120" t="s">
        <v>19</v>
      </c>
      <c r="E597" s="120" t="s">
        <v>41</v>
      </c>
      <c r="F597" s="120" t="s">
        <v>20</v>
      </c>
      <c r="G597" s="113" t="s">
        <v>17</v>
      </c>
      <c r="H597" s="142">
        <v>7</v>
      </c>
      <c r="I597" s="116">
        <v>19753.89</v>
      </c>
      <c r="J597" s="116">
        <v>138277.22999999998</v>
      </c>
      <c r="K597" s="117">
        <v>18800</v>
      </c>
      <c r="L597" s="116">
        <f t="shared" si="31"/>
        <v>131600</v>
      </c>
      <c r="M597" s="8" t="s">
        <v>18</v>
      </c>
    </row>
    <row r="598" spans="1:13" ht="25.5" x14ac:dyDescent="0.25">
      <c r="A598" s="112">
        <v>235</v>
      </c>
      <c r="B598" s="113" t="s">
        <v>388</v>
      </c>
      <c r="C598" s="153" t="s">
        <v>453</v>
      </c>
      <c r="D598" s="120" t="s">
        <v>19</v>
      </c>
      <c r="E598" s="120" t="s">
        <v>41</v>
      </c>
      <c r="F598" s="120" t="s">
        <v>20</v>
      </c>
      <c r="G598" s="113" t="s">
        <v>17</v>
      </c>
      <c r="H598" s="142">
        <v>35</v>
      </c>
      <c r="I598" s="116">
        <v>19753.89</v>
      </c>
      <c r="J598" s="116">
        <v>691386.15</v>
      </c>
      <c r="K598" s="117">
        <v>18800</v>
      </c>
      <c r="L598" s="116">
        <f t="shared" si="31"/>
        <v>658000</v>
      </c>
      <c r="M598" s="8" t="s">
        <v>18</v>
      </c>
    </row>
    <row r="599" spans="1:13" ht="25.5" x14ac:dyDescent="0.25">
      <c r="A599" s="112">
        <v>236</v>
      </c>
      <c r="B599" s="113" t="s">
        <v>388</v>
      </c>
      <c r="C599" s="153" t="s">
        <v>453</v>
      </c>
      <c r="D599" s="120" t="s">
        <v>19</v>
      </c>
      <c r="E599" s="120" t="s">
        <v>41</v>
      </c>
      <c r="F599" s="120" t="s">
        <v>20</v>
      </c>
      <c r="G599" s="113" t="s">
        <v>17</v>
      </c>
      <c r="H599" s="142">
        <v>37</v>
      </c>
      <c r="I599" s="116">
        <v>19753.89</v>
      </c>
      <c r="J599" s="116">
        <v>730893.92999999993</v>
      </c>
      <c r="K599" s="117">
        <v>18800</v>
      </c>
      <c r="L599" s="116">
        <f t="shared" si="31"/>
        <v>695600</v>
      </c>
      <c r="M599" s="8" t="s">
        <v>18</v>
      </c>
    </row>
    <row r="600" spans="1:13" ht="25.5" x14ac:dyDescent="0.25">
      <c r="A600" s="112">
        <v>237</v>
      </c>
      <c r="B600" s="113" t="s">
        <v>388</v>
      </c>
      <c r="C600" s="153" t="s">
        <v>453</v>
      </c>
      <c r="D600" s="120" t="s">
        <v>19</v>
      </c>
      <c r="E600" s="120" t="s">
        <v>41</v>
      </c>
      <c r="F600" s="120" t="s">
        <v>20</v>
      </c>
      <c r="G600" s="113" t="s">
        <v>17</v>
      </c>
      <c r="H600" s="142">
        <v>9</v>
      </c>
      <c r="I600" s="116">
        <v>19753.89</v>
      </c>
      <c r="J600" s="116">
        <v>177785.01</v>
      </c>
      <c r="K600" s="117">
        <v>18800</v>
      </c>
      <c r="L600" s="116">
        <f t="shared" si="31"/>
        <v>169200</v>
      </c>
      <c r="M600" s="8" t="s">
        <v>18</v>
      </c>
    </row>
    <row r="601" spans="1:13" ht="25.5" x14ac:dyDescent="0.25">
      <c r="A601" s="112">
        <v>238</v>
      </c>
      <c r="B601" s="113" t="s">
        <v>388</v>
      </c>
      <c r="C601" s="153" t="s">
        <v>453</v>
      </c>
      <c r="D601" s="120" t="s">
        <v>19</v>
      </c>
      <c r="E601" s="120" t="s">
        <v>41</v>
      </c>
      <c r="F601" s="120" t="s">
        <v>20</v>
      </c>
      <c r="G601" s="113" t="s">
        <v>17</v>
      </c>
      <c r="H601" s="142">
        <v>12</v>
      </c>
      <c r="I601" s="116">
        <v>19753.89</v>
      </c>
      <c r="J601" s="116">
        <v>237046.68</v>
      </c>
      <c r="K601" s="117">
        <v>18800</v>
      </c>
      <c r="L601" s="116">
        <f t="shared" si="31"/>
        <v>225600</v>
      </c>
      <c r="M601" s="8" t="s">
        <v>18</v>
      </c>
    </row>
    <row r="602" spans="1:13" ht="25.5" x14ac:dyDescent="0.25">
      <c r="A602" s="112">
        <v>239</v>
      </c>
      <c r="B602" s="113" t="s">
        <v>388</v>
      </c>
      <c r="C602" s="153" t="s">
        <v>453</v>
      </c>
      <c r="D602" s="120" t="s">
        <v>19</v>
      </c>
      <c r="E602" s="120" t="s">
        <v>41</v>
      </c>
      <c r="F602" s="120" t="s">
        <v>20</v>
      </c>
      <c r="G602" s="113" t="s">
        <v>17</v>
      </c>
      <c r="H602" s="142">
        <v>13</v>
      </c>
      <c r="I602" s="116">
        <v>19753.89</v>
      </c>
      <c r="J602" s="116">
        <v>256800.57</v>
      </c>
      <c r="K602" s="117">
        <v>18800</v>
      </c>
      <c r="L602" s="116">
        <f t="shared" si="31"/>
        <v>244400</v>
      </c>
      <c r="M602" s="8" t="s">
        <v>18</v>
      </c>
    </row>
    <row r="603" spans="1:13" ht="25.5" x14ac:dyDescent="0.25">
      <c r="A603" s="112">
        <v>240</v>
      </c>
      <c r="B603" s="113" t="s">
        <v>388</v>
      </c>
      <c r="C603" s="153" t="s">
        <v>453</v>
      </c>
      <c r="D603" s="120" t="s">
        <v>19</v>
      </c>
      <c r="E603" s="120" t="s">
        <v>41</v>
      </c>
      <c r="F603" s="120" t="s">
        <v>20</v>
      </c>
      <c r="G603" s="113" t="s">
        <v>17</v>
      </c>
      <c r="H603" s="142">
        <v>19</v>
      </c>
      <c r="I603" s="116">
        <v>19753.89</v>
      </c>
      <c r="J603" s="116">
        <v>375323.91</v>
      </c>
      <c r="K603" s="117">
        <v>18800</v>
      </c>
      <c r="L603" s="116">
        <f t="shared" si="31"/>
        <v>357200</v>
      </c>
      <c r="M603" s="8" t="s">
        <v>18</v>
      </c>
    </row>
    <row r="604" spans="1:13" ht="25.5" x14ac:dyDescent="0.25">
      <c r="A604" s="112">
        <v>241</v>
      </c>
      <c r="B604" s="113" t="s">
        <v>388</v>
      </c>
      <c r="C604" s="153" t="s">
        <v>453</v>
      </c>
      <c r="D604" s="120" t="s">
        <v>19</v>
      </c>
      <c r="E604" s="120" t="s">
        <v>41</v>
      </c>
      <c r="F604" s="120" t="s">
        <v>20</v>
      </c>
      <c r="G604" s="113" t="s">
        <v>17</v>
      </c>
      <c r="H604" s="142">
        <v>25</v>
      </c>
      <c r="I604" s="116">
        <v>19753.89</v>
      </c>
      <c r="J604" s="116">
        <v>493847.25</v>
      </c>
      <c r="K604" s="117">
        <v>18800</v>
      </c>
      <c r="L604" s="116">
        <f t="shared" si="31"/>
        <v>470000</v>
      </c>
      <c r="M604" s="8" t="s">
        <v>18</v>
      </c>
    </row>
    <row r="605" spans="1:13" ht="25.5" x14ac:dyDescent="0.25">
      <c r="A605" s="112">
        <v>242</v>
      </c>
      <c r="B605" s="113" t="s">
        <v>388</v>
      </c>
      <c r="C605" s="153" t="s">
        <v>453</v>
      </c>
      <c r="D605" s="120" t="s">
        <v>19</v>
      </c>
      <c r="E605" s="120" t="s">
        <v>41</v>
      </c>
      <c r="F605" s="120" t="s">
        <v>20</v>
      </c>
      <c r="G605" s="113" t="s">
        <v>17</v>
      </c>
      <c r="H605" s="142">
        <v>257</v>
      </c>
      <c r="I605" s="116">
        <v>19753.89</v>
      </c>
      <c r="J605" s="116">
        <v>5076749.7299999995</v>
      </c>
      <c r="K605" s="117">
        <v>18800</v>
      </c>
      <c r="L605" s="116">
        <f t="shared" si="31"/>
        <v>4831600</v>
      </c>
      <c r="M605" s="8" t="s">
        <v>18</v>
      </c>
    </row>
    <row r="606" spans="1:13" ht="25.5" x14ac:dyDescent="0.25">
      <c r="A606" s="112">
        <v>243</v>
      </c>
      <c r="B606" s="113" t="s">
        <v>388</v>
      </c>
      <c r="C606" s="153" t="s">
        <v>453</v>
      </c>
      <c r="D606" s="120" t="s">
        <v>19</v>
      </c>
      <c r="E606" s="120" t="s">
        <v>41</v>
      </c>
      <c r="F606" s="120" t="s">
        <v>20</v>
      </c>
      <c r="G606" s="113" t="s">
        <v>17</v>
      </c>
      <c r="H606" s="142">
        <v>194</v>
      </c>
      <c r="I606" s="116">
        <v>19753.89</v>
      </c>
      <c r="J606" s="116">
        <v>3832254.6599999997</v>
      </c>
      <c r="K606" s="117">
        <v>18800</v>
      </c>
      <c r="L606" s="116">
        <f t="shared" si="31"/>
        <v>3647200</v>
      </c>
      <c r="M606" s="8" t="s">
        <v>18</v>
      </c>
    </row>
    <row r="607" spans="1:13" ht="25.5" x14ac:dyDescent="0.25">
      <c r="A607" s="112">
        <v>244</v>
      </c>
      <c r="B607" s="113" t="s">
        <v>388</v>
      </c>
      <c r="C607" s="153" t="s">
        <v>453</v>
      </c>
      <c r="D607" s="120" t="s">
        <v>19</v>
      </c>
      <c r="E607" s="120" t="s">
        <v>41</v>
      </c>
      <c r="F607" s="120" t="s">
        <v>20</v>
      </c>
      <c r="G607" s="113" t="s">
        <v>17</v>
      </c>
      <c r="H607" s="142">
        <v>17</v>
      </c>
      <c r="I607" s="116">
        <v>19753.89</v>
      </c>
      <c r="J607" s="116">
        <v>335816.13</v>
      </c>
      <c r="K607" s="117">
        <v>18800</v>
      </c>
      <c r="L607" s="116">
        <f t="shared" si="31"/>
        <v>319600</v>
      </c>
      <c r="M607" s="8" t="s">
        <v>18</v>
      </c>
    </row>
    <row r="608" spans="1:13" ht="25.5" x14ac:dyDescent="0.25">
      <c r="A608" s="112">
        <v>245</v>
      </c>
      <c r="B608" s="113" t="s">
        <v>388</v>
      </c>
      <c r="C608" s="153" t="s">
        <v>453</v>
      </c>
      <c r="D608" s="120" t="s">
        <v>19</v>
      </c>
      <c r="E608" s="120" t="s">
        <v>41</v>
      </c>
      <c r="F608" s="120" t="s">
        <v>20</v>
      </c>
      <c r="G608" s="113" t="s">
        <v>17</v>
      </c>
      <c r="H608" s="142">
        <v>78</v>
      </c>
      <c r="I608" s="116">
        <v>19753.89</v>
      </c>
      <c r="J608" s="116">
        <v>1540803.42</v>
      </c>
      <c r="K608" s="117">
        <v>18800</v>
      </c>
      <c r="L608" s="116">
        <f t="shared" si="31"/>
        <v>1466400</v>
      </c>
      <c r="M608" s="8" t="s">
        <v>18</v>
      </c>
    </row>
    <row r="609" spans="1:13" ht="30" x14ac:dyDescent="0.25">
      <c r="A609" s="112">
        <v>246</v>
      </c>
      <c r="B609" s="113" t="s">
        <v>388</v>
      </c>
      <c r="C609" s="153" t="s">
        <v>453</v>
      </c>
      <c r="D609" s="120" t="s">
        <v>19</v>
      </c>
      <c r="E609" s="120" t="s">
        <v>41</v>
      </c>
      <c r="F609" s="120" t="s">
        <v>20</v>
      </c>
      <c r="G609" s="113" t="s">
        <v>17</v>
      </c>
      <c r="H609" s="142">
        <v>12</v>
      </c>
      <c r="I609" s="116">
        <v>19753.89</v>
      </c>
      <c r="J609" s="116">
        <v>237046.68</v>
      </c>
      <c r="K609" s="117">
        <v>18864.97</v>
      </c>
      <c r="L609" s="116">
        <f t="shared" si="31"/>
        <v>226379.64</v>
      </c>
      <c r="M609" s="192" t="s">
        <v>395</v>
      </c>
    </row>
    <row r="610" spans="1:13" ht="30" x14ac:dyDescent="0.25">
      <c r="A610" s="112">
        <v>247</v>
      </c>
      <c r="B610" s="113" t="s">
        <v>388</v>
      </c>
      <c r="C610" s="153" t="s">
        <v>453</v>
      </c>
      <c r="D610" s="120" t="s">
        <v>19</v>
      </c>
      <c r="E610" s="120" t="s">
        <v>41</v>
      </c>
      <c r="F610" s="120" t="s">
        <v>20</v>
      </c>
      <c r="G610" s="113" t="s">
        <v>17</v>
      </c>
      <c r="H610" s="142">
        <v>28</v>
      </c>
      <c r="I610" s="116">
        <v>19753.89</v>
      </c>
      <c r="J610" s="116">
        <v>553108.91999999993</v>
      </c>
      <c r="K610" s="117">
        <v>18864.97</v>
      </c>
      <c r="L610" s="116">
        <f t="shared" si="31"/>
        <v>528219.16</v>
      </c>
      <c r="M610" s="192" t="s">
        <v>395</v>
      </c>
    </row>
    <row r="611" spans="1:13" ht="30" x14ac:dyDescent="0.25">
      <c r="A611" s="112">
        <v>248</v>
      </c>
      <c r="B611" s="113" t="s">
        <v>388</v>
      </c>
      <c r="C611" s="153" t="s">
        <v>453</v>
      </c>
      <c r="D611" s="120" t="s">
        <v>19</v>
      </c>
      <c r="E611" s="120" t="s">
        <v>41</v>
      </c>
      <c r="F611" s="120" t="s">
        <v>20</v>
      </c>
      <c r="G611" s="113" t="s">
        <v>17</v>
      </c>
      <c r="H611" s="142">
        <v>20</v>
      </c>
      <c r="I611" s="116">
        <v>19753.89</v>
      </c>
      <c r="J611" s="116">
        <v>395077.8</v>
      </c>
      <c r="K611" s="117">
        <v>18864.97</v>
      </c>
      <c r="L611" s="116">
        <f t="shared" si="31"/>
        <v>377299.4</v>
      </c>
      <c r="M611" s="192" t="s">
        <v>395</v>
      </c>
    </row>
    <row r="612" spans="1:13" ht="15" x14ac:dyDescent="0.25">
      <c r="A612" s="112">
        <v>249</v>
      </c>
      <c r="B612" s="113" t="s">
        <v>388</v>
      </c>
      <c r="C612" s="153" t="s">
        <v>453</v>
      </c>
      <c r="D612" s="120" t="s">
        <v>438</v>
      </c>
      <c r="E612" s="120" t="s">
        <v>436</v>
      </c>
      <c r="F612" s="120" t="s">
        <v>439</v>
      </c>
      <c r="G612" s="113" t="s">
        <v>402</v>
      </c>
      <c r="H612" s="142">
        <v>2</v>
      </c>
      <c r="I612" s="116">
        <v>4532.3500000000004</v>
      </c>
      <c r="J612" s="116">
        <v>9064.7000000000007</v>
      </c>
      <c r="K612" s="117">
        <v>4305.7299999999996</v>
      </c>
      <c r="L612" s="116">
        <f t="shared" si="31"/>
        <v>8611.4599999999991</v>
      </c>
      <c r="M612" s="72" t="s">
        <v>243</v>
      </c>
    </row>
    <row r="613" spans="1:13" ht="15" x14ac:dyDescent="0.25">
      <c r="A613" s="112">
        <v>250</v>
      </c>
      <c r="B613" s="113" t="s">
        <v>388</v>
      </c>
      <c r="C613" s="153" t="s">
        <v>453</v>
      </c>
      <c r="D613" s="120" t="s">
        <v>454</v>
      </c>
      <c r="E613" s="120" t="s">
        <v>455</v>
      </c>
      <c r="F613" s="120" t="s">
        <v>456</v>
      </c>
      <c r="G613" s="113" t="s">
        <v>402</v>
      </c>
      <c r="H613" s="142">
        <v>5</v>
      </c>
      <c r="I613" s="116">
        <v>4385.04</v>
      </c>
      <c r="J613" s="116">
        <v>21925.200000000001</v>
      </c>
      <c r="K613" s="117">
        <v>4165.79</v>
      </c>
      <c r="L613" s="116">
        <f t="shared" si="31"/>
        <v>20828.95</v>
      </c>
      <c r="M613" s="72" t="s">
        <v>243</v>
      </c>
    </row>
    <row r="614" spans="1:13" ht="15" x14ac:dyDescent="0.25">
      <c r="A614" s="112">
        <v>251</v>
      </c>
      <c r="B614" s="113" t="s">
        <v>388</v>
      </c>
      <c r="C614" s="153" t="s">
        <v>453</v>
      </c>
      <c r="D614" s="120" t="s">
        <v>454</v>
      </c>
      <c r="E614" s="120" t="s">
        <v>455</v>
      </c>
      <c r="F614" s="120" t="s">
        <v>456</v>
      </c>
      <c r="G614" s="113" t="s">
        <v>402</v>
      </c>
      <c r="H614" s="142">
        <v>27</v>
      </c>
      <c r="I614" s="116">
        <v>4385.04</v>
      </c>
      <c r="J614" s="116">
        <v>118396.08</v>
      </c>
      <c r="K614" s="117">
        <v>4165.79</v>
      </c>
      <c r="L614" s="116">
        <f t="shared" si="31"/>
        <v>112476.33</v>
      </c>
      <c r="M614" s="72" t="s">
        <v>243</v>
      </c>
    </row>
    <row r="615" spans="1:13" ht="15" x14ac:dyDescent="0.25">
      <c r="A615" s="112">
        <v>252</v>
      </c>
      <c r="B615" s="113" t="s">
        <v>388</v>
      </c>
      <c r="C615" s="153" t="s">
        <v>453</v>
      </c>
      <c r="D615" s="120" t="s">
        <v>454</v>
      </c>
      <c r="E615" s="120" t="s">
        <v>455</v>
      </c>
      <c r="F615" s="120" t="s">
        <v>456</v>
      </c>
      <c r="G615" s="113" t="s">
        <v>402</v>
      </c>
      <c r="H615" s="142">
        <v>7</v>
      </c>
      <c r="I615" s="116">
        <v>4385.04</v>
      </c>
      <c r="J615" s="116">
        <v>30695.279999999999</v>
      </c>
      <c r="K615" s="117">
        <v>4165.79</v>
      </c>
      <c r="L615" s="116">
        <f t="shared" si="31"/>
        <v>29160.53</v>
      </c>
      <c r="M615" s="72" t="s">
        <v>243</v>
      </c>
    </row>
    <row r="616" spans="1:13" ht="30" x14ac:dyDescent="0.25">
      <c r="A616" s="112">
        <v>253</v>
      </c>
      <c r="B616" s="113" t="s">
        <v>388</v>
      </c>
      <c r="C616" s="153" t="s">
        <v>453</v>
      </c>
      <c r="D616" s="120" t="s">
        <v>397</v>
      </c>
      <c r="E616" s="120" t="s">
        <v>53</v>
      </c>
      <c r="F616" s="120" t="s">
        <v>398</v>
      </c>
      <c r="G616" s="113" t="s">
        <v>50</v>
      </c>
      <c r="H616" s="142">
        <v>8</v>
      </c>
      <c r="I616" s="116">
        <v>671.8</v>
      </c>
      <c r="J616" s="116">
        <v>5374.4</v>
      </c>
      <c r="K616" s="117">
        <v>641.5</v>
      </c>
      <c r="L616" s="116">
        <f t="shared" si="31"/>
        <v>5132</v>
      </c>
      <c r="M616" s="192" t="s">
        <v>392</v>
      </c>
    </row>
    <row r="617" spans="1:13" ht="30" x14ac:dyDescent="0.25">
      <c r="A617" s="112">
        <v>254</v>
      </c>
      <c r="B617" s="113" t="s">
        <v>388</v>
      </c>
      <c r="C617" s="153" t="s">
        <v>453</v>
      </c>
      <c r="D617" s="120" t="s">
        <v>397</v>
      </c>
      <c r="E617" s="120" t="s">
        <v>53</v>
      </c>
      <c r="F617" s="120" t="s">
        <v>398</v>
      </c>
      <c r="G617" s="113" t="s">
        <v>50</v>
      </c>
      <c r="H617" s="142">
        <v>11</v>
      </c>
      <c r="I617" s="116">
        <v>671.8</v>
      </c>
      <c r="J617" s="116">
        <v>7389.7999999999993</v>
      </c>
      <c r="K617" s="117">
        <v>641.5</v>
      </c>
      <c r="L617" s="116">
        <f t="shared" si="31"/>
        <v>7056.5</v>
      </c>
      <c r="M617" s="192" t="s">
        <v>392</v>
      </c>
    </row>
    <row r="618" spans="1:13" ht="30" x14ac:dyDescent="0.25">
      <c r="A618" s="112">
        <v>255</v>
      </c>
      <c r="B618" s="113" t="s">
        <v>388</v>
      </c>
      <c r="C618" s="153" t="s">
        <v>453</v>
      </c>
      <c r="D618" s="120" t="s">
        <v>397</v>
      </c>
      <c r="E618" s="120" t="s">
        <v>53</v>
      </c>
      <c r="F618" s="120" t="s">
        <v>398</v>
      </c>
      <c r="G618" s="113" t="s">
        <v>50</v>
      </c>
      <c r="H618" s="142">
        <v>14</v>
      </c>
      <c r="I618" s="116">
        <v>671.8</v>
      </c>
      <c r="J618" s="116">
        <v>9405.1999999999989</v>
      </c>
      <c r="K618" s="117">
        <v>641.5</v>
      </c>
      <c r="L618" s="116">
        <f t="shared" si="31"/>
        <v>8981</v>
      </c>
      <c r="M618" s="192" t="s">
        <v>392</v>
      </c>
    </row>
    <row r="619" spans="1:13" ht="30" x14ac:dyDescent="0.25">
      <c r="A619" s="112">
        <v>256</v>
      </c>
      <c r="B619" s="113" t="s">
        <v>388</v>
      </c>
      <c r="C619" s="153" t="s">
        <v>453</v>
      </c>
      <c r="D619" s="120" t="s">
        <v>397</v>
      </c>
      <c r="E619" s="120" t="s">
        <v>53</v>
      </c>
      <c r="F619" s="120" t="s">
        <v>398</v>
      </c>
      <c r="G619" s="113" t="s">
        <v>50</v>
      </c>
      <c r="H619" s="142">
        <v>1</v>
      </c>
      <c r="I619" s="116">
        <v>4550</v>
      </c>
      <c r="J619" s="116">
        <v>4550</v>
      </c>
      <c r="K619" s="117">
        <v>4313.3999999999996</v>
      </c>
      <c r="L619" s="116">
        <f t="shared" si="31"/>
        <v>4313.3999999999996</v>
      </c>
      <c r="M619" s="192" t="s">
        <v>392</v>
      </c>
    </row>
    <row r="620" spans="1:13" ht="30" x14ac:dyDescent="0.25">
      <c r="A620" s="112">
        <v>257</v>
      </c>
      <c r="B620" s="113" t="s">
        <v>388</v>
      </c>
      <c r="C620" s="153" t="s">
        <v>453</v>
      </c>
      <c r="D620" s="120" t="s">
        <v>397</v>
      </c>
      <c r="E620" s="120" t="s">
        <v>53</v>
      </c>
      <c r="F620" s="120" t="s">
        <v>398</v>
      </c>
      <c r="G620" s="113" t="s">
        <v>50</v>
      </c>
      <c r="H620" s="142">
        <v>1</v>
      </c>
      <c r="I620" s="116">
        <v>4550</v>
      </c>
      <c r="J620" s="116">
        <v>4550</v>
      </c>
      <c r="K620" s="117">
        <v>4313.3999999999996</v>
      </c>
      <c r="L620" s="116">
        <f t="shared" si="31"/>
        <v>4313.3999999999996</v>
      </c>
      <c r="M620" s="192" t="s">
        <v>392</v>
      </c>
    </row>
    <row r="621" spans="1:13" ht="30" x14ac:dyDescent="0.25">
      <c r="A621" s="112">
        <v>258</v>
      </c>
      <c r="B621" s="113" t="s">
        <v>388</v>
      </c>
      <c r="C621" s="153" t="s">
        <v>453</v>
      </c>
      <c r="D621" s="120" t="s">
        <v>397</v>
      </c>
      <c r="E621" s="120" t="s">
        <v>53</v>
      </c>
      <c r="F621" s="120" t="s">
        <v>398</v>
      </c>
      <c r="G621" s="113" t="s">
        <v>50</v>
      </c>
      <c r="H621" s="142">
        <v>2</v>
      </c>
      <c r="I621" s="116">
        <v>4550</v>
      </c>
      <c r="J621" s="116">
        <v>9100</v>
      </c>
      <c r="K621" s="117">
        <v>4313.3999999999996</v>
      </c>
      <c r="L621" s="116">
        <f t="shared" ref="L621:L684" si="32">H621*K621</f>
        <v>8626.7999999999993</v>
      </c>
      <c r="M621" s="192" t="s">
        <v>392</v>
      </c>
    </row>
    <row r="622" spans="1:13" ht="30" x14ac:dyDescent="0.25">
      <c r="A622" s="112">
        <v>259</v>
      </c>
      <c r="B622" s="113" t="s">
        <v>388</v>
      </c>
      <c r="C622" s="153" t="s">
        <v>453</v>
      </c>
      <c r="D622" s="120" t="s">
        <v>397</v>
      </c>
      <c r="E622" s="120" t="s">
        <v>53</v>
      </c>
      <c r="F622" s="120" t="s">
        <v>398</v>
      </c>
      <c r="G622" s="113" t="s">
        <v>50</v>
      </c>
      <c r="H622" s="142">
        <v>5</v>
      </c>
      <c r="I622" s="116">
        <v>4550</v>
      </c>
      <c r="J622" s="116">
        <v>22750</v>
      </c>
      <c r="K622" s="117">
        <v>4313.3999999999996</v>
      </c>
      <c r="L622" s="116">
        <f t="shared" si="32"/>
        <v>21567</v>
      </c>
      <c r="M622" s="192" t="s">
        <v>392</v>
      </c>
    </row>
    <row r="623" spans="1:13" ht="30" x14ac:dyDescent="0.25">
      <c r="A623" s="112">
        <v>260</v>
      </c>
      <c r="B623" s="113" t="s">
        <v>388</v>
      </c>
      <c r="C623" s="153" t="s">
        <v>453</v>
      </c>
      <c r="D623" s="120" t="s">
        <v>397</v>
      </c>
      <c r="E623" s="120" t="s">
        <v>53</v>
      </c>
      <c r="F623" s="120" t="s">
        <v>398</v>
      </c>
      <c r="G623" s="113" t="s">
        <v>50</v>
      </c>
      <c r="H623" s="142">
        <v>1</v>
      </c>
      <c r="I623" s="116">
        <v>4550</v>
      </c>
      <c r="J623" s="116">
        <v>4550</v>
      </c>
      <c r="K623" s="117">
        <v>4313.3999999999996</v>
      </c>
      <c r="L623" s="116">
        <f t="shared" si="32"/>
        <v>4313.3999999999996</v>
      </c>
      <c r="M623" s="192" t="s">
        <v>392</v>
      </c>
    </row>
    <row r="624" spans="1:13" ht="30" x14ac:dyDescent="0.25">
      <c r="A624" s="112">
        <v>261</v>
      </c>
      <c r="B624" s="113" t="s">
        <v>388</v>
      </c>
      <c r="C624" s="153" t="s">
        <v>453</v>
      </c>
      <c r="D624" s="120" t="s">
        <v>397</v>
      </c>
      <c r="E624" s="120" t="s">
        <v>53</v>
      </c>
      <c r="F624" s="120" t="s">
        <v>398</v>
      </c>
      <c r="G624" s="113" t="s">
        <v>50</v>
      </c>
      <c r="H624" s="142">
        <v>1</v>
      </c>
      <c r="I624" s="116">
        <v>4550</v>
      </c>
      <c r="J624" s="116">
        <v>4550</v>
      </c>
      <c r="K624" s="117">
        <v>4313.3999999999996</v>
      </c>
      <c r="L624" s="116">
        <f t="shared" si="32"/>
        <v>4313.3999999999996</v>
      </c>
      <c r="M624" s="192" t="s">
        <v>392</v>
      </c>
    </row>
    <row r="625" spans="1:13" ht="30" x14ac:dyDescent="0.25">
      <c r="A625" s="112">
        <v>262</v>
      </c>
      <c r="B625" s="113" t="s">
        <v>388</v>
      </c>
      <c r="C625" s="153" t="s">
        <v>453</v>
      </c>
      <c r="D625" s="120" t="s">
        <v>397</v>
      </c>
      <c r="E625" s="120" t="s">
        <v>53</v>
      </c>
      <c r="F625" s="120" t="s">
        <v>398</v>
      </c>
      <c r="G625" s="113" t="s">
        <v>50</v>
      </c>
      <c r="H625" s="142">
        <v>1</v>
      </c>
      <c r="I625" s="116">
        <v>4550</v>
      </c>
      <c r="J625" s="116">
        <v>4550</v>
      </c>
      <c r="K625" s="117">
        <v>4313.3999999999996</v>
      </c>
      <c r="L625" s="116">
        <f t="shared" si="32"/>
        <v>4313.3999999999996</v>
      </c>
      <c r="M625" s="192" t="s">
        <v>392</v>
      </c>
    </row>
    <row r="626" spans="1:13" ht="30" x14ac:dyDescent="0.25">
      <c r="A626" s="112">
        <v>263</v>
      </c>
      <c r="B626" s="113" t="s">
        <v>388</v>
      </c>
      <c r="C626" s="153" t="s">
        <v>453</v>
      </c>
      <c r="D626" s="120" t="s">
        <v>397</v>
      </c>
      <c r="E626" s="120" t="s">
        <v>53</v>
      </c>
      <c r="F626" s="120" t="s">
        <v>398</v>
      </c>
      <c r="G626" s="113" t="s">
        <v>50</v>
      </c>
      <c r="H626" s="142">
        <v>3</v>
      </c>
      <c r="I626" s="116">
        <v>4550</v>
      </c>
      <c r="J626" s="116">
        <v>13650</v>
      </c>
      <c r="K626" s="117">
        <v>4313.3999999999996</v>
      </c>
      <c r="L626" s="116">
        <f t="shared" si="32"/>
        <v>12940.199999999999</v>
      </c>
      <c r="M626" s="192" t="s">
        <v>392</v>
      </c>
    </row>
    <row r="627" spans="1:13" ht="30" x14ac:dyDescent="0.25">
      <c r="A627" s="112">
        <v>264</v>
      </c>
      <c r="B627" s="113" t="s">
        <v>388</v>
      </c>
      <c r="C627" s="153" t="s">
        <v>453</v>
      </c>
      <c r="D627" s="120" t="s">
        <v>397</v>
      </c>
      <c r="E627" s="120" t="s">
        <v>53</v>
      </c>
      <c r="F627" s="120" t="s">
        <v>398</v>
      </c>
      <c r="G627" s="113" t="s">
        <v>50</v>
      </c>
      <c r="H627" s="142">
        <v>1</v>
      </c>
      <c r="I627" s="116">
        <v>4550</v>
      </c>
      <c r="J627" s="116">
        <v>4550</v>
      </c>
      <c r="K627" s="117">
        <v>4313.3999999999996</v>
      </c>
      <c r="L627" s="116">
        <f t="shared" si="32"/>
        <v>4313.3999999999996</v>
      </c>
      <c r="M627" s="192" t="s">
        <v>392</v>
      </c>
    </row>
    <row r="628" spans="1:13" ht="30" x14ac:dyDescent="0.25">
      <c r="A628" s="112">
        <v>265</v>
      </c>
      <c r="B628" s="113" t="s">
        <v>388</v>
      </c>
      <c r="C628" s="153" t="s">
        <v>453</v>
      </c>
      <c r="D628" s="120" t="s">
        <v>393</v>
      </c>
      <c r="E628" s="120" t="s">
        <v>53</v>
      </c>
      <c r="F628" s="120" t="s">
        <v>394</v>
      </c>
      <c r="G628" s="113" t="s">
        <v>50</v>
      </c>
      <c r="H628" s="142">
        <v>113</v>
      </c>
      <c r="I628" s="116">
        <v>349</v>
      </c>
      <c r="J628" s="116">
        <v>39437</v>
      </c>
      <c r="K628" s="117">
        <v>330.8</v>
      </c>
      <c r="L628" s="116">
        <f t="shared" si="32"/>
        <v>37380.400000000001</v>
      </c>
      <c r="M628" s="192" t="s">
        <v>392</v>
      </c>
    </row>
    <row r="629" spans="1:13" ht="30" x14ac:dyDescent="0.25">
      <c r="A629" s="112">
        <v>266</v>
      </c>
      <c r="B629" s="113" t="s">
        <v>388</v>
      </c>
      <c r="C629" s="153" t="s">
        <v>453</v>
      </c>
      <c r="D629" s="120" t="s">
        <v>393</v>
      </c>
      <c r="E629" s="120" t="s">
        <v>53</v>
      </c>
      <c r="F629" s="120" t="s">
        <v>394</v>
      </c>
      <c r="G629" s="113" t="s">
        <v>50</v>
      </c>
      <c r="H629" s="142">
        <v>267</v>
      </c>
      <c r="I629" s="116">
        <v>349</v>
      </c>
      <c r="J629" s="116">
        <v>93183</v>
      </c>
      <c r="K629" s="117">
        <v>330.8</v>
      </c>
      <c r="L629" s="116">
        <f t="shared" si="32"/>
        <v>88323.6</v>
      </c>
      <c r="M629" s="192" t="s">
        <v>392</v>
      </c>
    </row>
    <row r="630" spans="1:13" ht="30" x14ac:dyDescent="0.25">
      <c r="A630" s="112">
        <v>267</v>
      </c>
      <c r="B630" s="113" t="s">
        <v>388</v>
      </c>
      <c r="C630" s="153" t="s">
        <v>453</v>
      </c>
      <c r="D630" s="120" t="s">
        <v>393</v>
      </c>
      <c r="E630" s="120" t="s">
        <v>53</v>
      </c>
      <c r="F630" s="120" t="s">
        <v>394</v>
      </c>
      <c r="G630" s="113" t="s">
        <v>50</v>
      </c>
      <c r="H630" s="142">
        <v>298</v>
      </c>
      <c r="I630" s="116">
        <v>349</v>
      </c>
      <c r="J630" s="116">
        <v>104002</v>
      </c>
      <c r="K630" s="117">
        <v>330.8</v>
      </c>
      <c r="L630" s="116">
        <f t="shared" si="32"/>
        <v>98578.400000000009</v>
      </c>
      <c r="M630" s="192" t="s">
        <v>392</v>
      </c>
    </row>
    <row r="631" spans="1:13" ht="30" x14ac:dyDescent="0.25">
      <c r="A631" s="112">
        <v>268</v>
      </c>
      <c r="B631" s="113" t="s">
        <v>388</v>
      </c>
      <c r="C631" s="153" t="s">
        <v>453</v>
      </c>
      <c r="D631" s="120" t="s">
        <v>393</v>
      </c>
      <c r="E631" s="120" t="s">
        <v>53</v>
      </c>
      <c r="F631" s="120" t="s">
        <v>394</v>
      </c>
      <c r="G631" s="113" t="s">
        <v>50</v>
      </c>
      <c r="H631" s="142">
        <v>142</v>
      </c>
      <c r="I631" s="116">
        <v>349</v>
      </c>
      <c r="J631" s="116">
        <v>49558</v>
      </c>
      <c r="K631" s="117">
        <v>330.8</v>
      </c>
      <c r="L631" s="116">
        <f t="shared" si="32"/>
        <v>46973.599999999999</v>
      </c>
      <c r="M631" s="192" t="s">
        <v>392</v>
      </c>
    </row>
    <row r="632" spans="1:13" ht="30" x14ac:dyDescent="0.25">
      <c r="A632" s="112">
        <v>269</v>
      </c>
      <c r="B632" s="113" t="s">
        <v>388</v>
      </c>
      <c r="C632" s="153" t="s">
        <v>453</v>
      </c>
      <c r="D632" s="120" t="s">
        <v>393</v>
      </c>
      <c r="E632" s="120" t="s">
        <v>53</v>
      </c>
      <c r="F632" s="120" t="s">
        <v>394</v>
      </c>
      <c r="G632" s="113" t="s">
        <v>50</v>
      </c>
      <c r="H632" s="142">
        <v>268</v>
      </c>
      <c r="I632" s="116">
        <v>349</v>
      </c>
      <c r="J632" s="116">
        <v>93532</v>
      </c>
      <c r="K632" s="117">
        <v>330.8</v>
      </c>
      <c r="L632" s="116">
        <f t="shared" si="32"/>
        <v>88654.400000000009</v>
      </c>
      <c r="M632" s="192" t="s">
        <v>392</v>
      </c>
    </row>
    <row r="633" spans="1:13" ht="30" x14ac:dyDescent="0.25">
      <c r="A633" s="112">
        <v>270</v>
      </c>
      <c r="B633" s="113" t="s">
        <v>388</v>
      </c>
      <c r="C633" s="153" t="s">
        <v>453</v>
      </c>
      <c r="D633" s="120" t="s">
        <v>393</v>
      </c>
      <c r="E633" s="120" t="s">
        <v>53</v>
      </c>
      <c r="F633" s="120" t="s">
        <v>394</v>
      </c>
      <c r="G633" s="113" t="s">
        <v>50</v>
      </c>
      <c r="H633" s="142">
        <v>274</v>
      </c>
      <c r="I633" s="116">
        <v>349</v>
      </c>
      <c r="J633" s="116">
        <v>95626</v>
      </c>
      <c r="K633" s="117">
        <v>330.8</v>
      </c>
      <c r="L633" s="116">
        <f t="shared" si="32"/>
        <v>90639.2</v>
      </c>
      <c r="M633" s="192" t="s">
        <v>392</v>
      </c>
    </row>
    <row r="634" spans="1:13" ht="30" x14ac:dyDescent="0.25">
      <c r="A634" s="112">
        <v>271</v>
      </c>
      <c r="B634" s="113" t="s">
        <v>388</v>
      </c>
      <c r="C634" s="153" t="s">
        <v>453</v>
      </c>
      <c r="D634" s="120" t="s">
        <v>393</v>
      </c>
      <c r="E634" s="120" t="s">
        <v>53</v>
      </c>
      <c r="F634" s="120" t="s">
        <v>394</v>
      </c>
      <c r="G634" s="113" t="s">
        <v>50</v>
      </c>
      <c r="H634" s="142">
        <v>190</v>
      </c>
      <c r="I634" s="116">
        <v>349</v>
      </c>
      <c r="J634" s="116">
        <v>66310</v>
      </c>
      <c r="K634" s="117">
        <v>330.8</v>
      </c>
      <c r="L634" s="116">
        <f t="shared" si="32"/>
        <v>62852</v>
      </c>
      <c r="M634" s="192" t="s">
        <v>392</v>
      </c>
    </row>
    <row r="635" spans="1:13" ht="30" x14ac:dyDescent="0.25">
      <c r="A635" s="112">
        <v>272</v>
      </c>
      <c r="B635" s="113" t="s">
        <v>388</v>
      </c>
      <c r="C635" s="153" t="s">
        <v>453</v>
      </c>
      <c r="D635" s="120" t="s">
        <v>393</v>
      </c>
      <c r="E635" s="120" t="s">
        <v>53</v>
      </c>
      <c r="F635" s="120" t="s">
        <v>394</v>
      </c>
      <c r="G635" s="113" t="s">
        <v>50</v>
      </c>
      <c r="H635" s="142">
        <v>4813</v>
      </c>
      <c r="I635" s="116">
        <v>349</v>
      </c>
      <c r="J635" s="116">
        <v>1679737</v>
      </c>
      <c r="K635" s="117">
        <v>330.8</v>
      </c>
      <c r="L635" s="116">
        <f t="shared" si="32"/>
        <v>1592140.4000000001</v>
      </c>
      <c r="M635" s="192" t="s">
        <v>392</v>
      </c>
    </row>
    <row r="636" spans="1:13" ht="30" x14ac:dyDescent="0.25">
      <c r="A636" s="112">
        <v>273</v>
      </c>
      <c r="B636" s="113" t="s">
        <v>388</v>
      </c>
      <c r="C636" s="153" t="s">
        <v>453</v>
      </c>
      <c r="D636" s="120" t="s">
        <v>393</v>
      </c>
      <c r="E636" s="120" t="s">
        <v>53</v>
      </c>
      <c r="F636" s="120" t="s">
        <v>394</v>
      </c>
      <c r="G636" s="113" t="s">
        <v>50</v>
      </c>
      <c r="H636" s="142">
        <v>216</v>
      </c>
      <c r="I636" s="116">
        <v>349</v>
      </c>
      <c r="J636" s="116">
        <v>75384</v>
      </c>
      <c r="K636" s="117">
        <v>330.8</v>
      </c>
      <c r="L636" s="116">
        <f t="shared" si="32"/>
        <v>71452.800000000003</v>
      </c>
      <c r="M636" s="192" t="s">
        <v>392</v>
      </c>
    </row>
    <row r="637" spans="1:13" ht="30" x14ac:dyDescent="0.25">
      <c r="A637" s="112">
        <v>274</v>
      </c>
      <c r="B637" s="113" t="s">
        <v>388</v>
      </c>
      <c r="C637" s="153" t="s">
        <v>453</v>
      </c>
      <c r="D637" s="120" t="s">
        <v>393</v>
      </c>
      <c r="E637" s="120" t="s">
        <v>53</v>
      </c>
      <c r="F637" s="120" t="s">
        <v>394</v>
      </c>
      <c r="G637" s="113" t="s">
        <v>50</v>
      </c>
      <c r="H637" s="142">
        <v>1444</v>
      </c>
      <c r="I637" s="116">
        <v>349</v>
      </c>
      <c r="J637" s="116">
        <v>503956</v>
      </c>
      <c r="K637" s="117">
        <v>330.8</v>
      </c>
      <c r="L637" s="116">
        <f t="shared" si="32"/>
        <v>477675.2</v>
      </c>
      <c r="M637" s="192" t="s">
        <v>392</v>
      </c>
    </row>
    <row r="638" spans="1:13" ht="30" x14ac:dyDescent="0.25">
      <c r="A638" s="112">
        <v>275</v>
      </c>
      <c r="B638" s="113" t="s">
        <v>388</v>
      </c>
      <c r="C638" s="153" t="s">
        <v>453</v>
      </c>
      <c r="D638" s="120" t="s">
        <v>393</v>
      </c>
      <c r="E638" s="120" t="s">
        <v>53</v>
      </c>
      <c r="F638" s="120" t="s">
        <v>394</v>
      </c>
      <c r="G638" s="113" t="s">
        <v>50</v>
      </c>
      <c r="H638" s="142">
        <v>257</v>
      </c>
      <c r="I638" s="116">
        <v>349</v>
      </c>
      <c r="J638" s="116">
        <v>89693</v>
      </c>
      <c r="K638" s="117">
        <v>330.8</v>
      </c>
      <c r="L638" s="116">
        <f t="shared" si="32"/>
        <v>85015.6</v>
      </c>
      <c r="M638" s="192" t="s">
        <v>392</v>
      </c>
    </row>
    <row r="639" spans="1:13" ht="15" x14ac:dyDescent="0.25">
      <c r="A639" s="112">
        <v>276</v>
      </c>
      <c r="B639" s="113" t="s">
        <v>388</v>
      </c>
      <c r="C639" s="153" t="s">
        <v>453</v>
      </c>
      <c r="D639" s="120" t="s">
        <v>404</v>
      </c>
      <c r="E639" s="120" t="s">
        <v>405</v>
      </c>
      <c r="F639" s="113" t="s">
        <v>406</v>
      </c>
      <c r="G639" s="113" t="s">
        <v>402</v>
      </c>
      <c r="H639" s="142">
        <v>1</v>
      </c>
      <c r="I639" s="116">
        <v>9163.5400000000009</v>
      </c>
      <c r="J639" s="116">
        <v>9163.5400000000009</v>
      </c>
      <c r="K639" s="117">
        <v>8705.2999999999993</v>
      </c>
      <c r="L639" s="116">
        <f t="shared" si="32"/>
        <v>8705.2999999999993</v>
      </c>
      <c r="M639" s="72" t="s">
        <v>243</v>
      </c>
    </row>
    <row r="640" spans="1:13" ht="15" x14ac:dyDescent="0.25">
      <c r="A640" s="112">
        <v>277</v>
      </c>
      <c r="B640" s="113" t="s">
        <v>388</v>
      </c>
      <c r="C640" s="153" t="s">
        <v>453</v>
      </c>
      <c r="D640" s="120" t="s">
        <v>404</v>
      </c>
      <c r="E640" s="120" t="s">
        <v>405</v>
      </c>
      <c r="F640" s="113" t="s">
        <v>406</v>
      </c>
      <c r="G640" s="113" t="s">
        <v>402</v>
      </c>
      <c r="H640" s="142">
        <v>1</v>
      </c>
      <c r="I640" s="116">
        <v>9163.5400000000009</v>
      </c>
      <c r="J640" s="116">
        <v>9163.5400000000009</v>
      </c>
      <c r="K640" s="117">
        <v>8705.2999999999993</v>
      </c>
      <c r="L640" s="116">
        <f t="shared" si="32"/>
        <v>8705.2999999999993</v>
      </c>
      <c r="M640" s="72" t="s">
        <v>243</v>
      </c>
    </row>
    <row r="641" spans="1:13" ht="15" x14ac:dyDescent="0.25">
      <c r="A641" s="112">
        <v>278</v>
      </c>
      <c r="B641" s="113" t="s">
        <v>388</v>
      </c>
      <c r="C641" s="153" t="s">
        <v>453</v>
      </c>
      <c r="D641" s="120" t="s">
        <v>404</v>
      </c>
      <c r="E641" s="120" t="s">
        <v>405</v>
      </c>
      <c r="F641" s="113" t="s">
        <v>406</v>
      </c>
      <c r="G641" s="113" t="s">
        <v>402</v>
      </c>
      <c r="H641" s="142">
        <v>1</v>
      </c>
      <c r="I641" s="116">
        <v>9163.5400000000009</v>
      </c>
      <c r="J641" s="116">
        <v>9163.5400000000009</v>
      </c>
      <c r="K641" s="117">
        <v>8705.2999999999993</v>
      </c>
      <c r="L641" s="116">
        <f t="shared" si="32"/>
        <v>8705.2999999999993</v>
      </c>
      <c r="M641" s="72" t="s">
        <v>243</v>
      </c>
    </row>
    <row r="642" spans="1:13" ht="15" x14ac:dyDescent="0.25">
      <c r="A642" s="112">
        <v>279</v>
      </c>
      <c r="B642" s="113" t="s">
        <v>388</v>
      </c>
      <c r="C642" s="153" t="s">
        <v>453</v>
      </c>
      <c r="D642" s="120" t="s">
        <v>230</v>
      </c>
      <c r="E642" s="120" t="s">
        <v>48</v>
      </c>
      <c r="F642" s="113" t="s">
        <v>281</v>
      </c>
      <c r="G642" s="113" t="s">
        <v>50</v>
      </c>
      <c r="H642" s="142">
        <v>23</v>
      </c>
      <c r="I642" s="116">
        <v>4718.3100000000004</v>
      </c>
      <c r="J642" s="116">
        <v>108521.13</v>
      </c>
      <c r="K642" s="117">
        <v>4491.83</v>
      </c>
      <c r="L642" s="116">
        <f t="shared" si="32"/>
        <v>103312.09</v>
      </c>
      <c r="M642" s="72" t="s">
        <v>243</v>
      </c>
    </row>
    <row r="643" spans="1:13" ht="15" x14ac:dyDescent="0.25">
      <c r="A643" s="112">
        <v>280</v>
      </c>
      <c r="B643" s="113" t="s">
        <v>388</v>
      </c>
      <c r="C643" s="153" t="s">
        <v>453</v>
      </c>
      <c r="D643" s="120" t="s">
        <v>230</v>
      </c>
      <c r="E643" s="120" t="s">
        <v>48</v>
      </c>
      <c r="F643" s="113" t="s">
        <v>281</v>
      </c>
      <c r="G643" s="113" t="s">
        <v>50</v>
      </c>
      <c r="H643" s="142">
        <v>5</v>
      </c>
      <c r="I643" s="116">
        <v>4718.3100000000004</v>
      </c>
      <c r="J643" s="116">
        <v>23591.550000000003</v>
      </c>
      <c r="K643" s="117">
        <v>4491.83</v>
      </c>
      <c r="L643" s="116">
        <f t="shared" si="32"/>
        <v>22459.15</v>
      </c>
      <c r="M643" s="72" t="s">
        <v>243</v>
      </c>
    </row>
    <row r="644" spans="1:13" ht="15" x14ac:dyDescent="0.25">
      <c r="A644" s="112">
        <v>281</v>
      </c>
      <c r="B644" s="113" t="s">
        <v>388</v>
      </c>
      <c r="C644" s="153" t="s">
        <v>453</v>
      </c>
      <c r="D644" s="120" t="s">
        <v>230</v>
      </c>
      <c r="E644" s="120" t="s">
        <v>48</v>
      </c>
      <c r="F644" s="113" t="s">
        <v>281</v>
      </c>
      <c r="G644" s="113" t="s">
        <v>50</v>
      </c>
      <c r="H644" s="142">
        <v>14</v>
      </c>
      <c r="I644" s="116">
        <v>4718.3100000000004</v>
      </c>
      <c r="J644" s="116">
        <v>66056.340000000011</v>
      </c>
      <c r="K644" s="117">
        <v>4491.83</v>
      </c>
      <c r="L644" s="116">
        <f t="shared" si="32"/>
        <v>62885.619999999995</v>
      </c>
      <c r="M644" s="72" t="s">
        <v>243</v>
      </c>
    </row>
    <row r="645" spans="1:13" ht="25.5" x14ac:dyDescent="0.25">
      <c r="A645" s="112">
        <v>282</v>
      </c>
      <c r="B645" s="113" t="s">
        <v>388</v>
      </c>
      <c r="C645" s="153" t="s">
        <v>453</v>
      </c>
      <c r="D645" s="120" t="s">
        <v>230</v>
      </c>
      <c r="E645" s="120" t="s">
        <v>48</v>
      </c>
      <c r="F645" s="113" t="s">
        <v>281</v>
      </c>
      <c r="G645" s="113" t="s">
        <v>50</v>
      </c>
      <c r="H645" s="142">
        <v>7</v>
      </c>
      <c r="I645" s="116">
        <v>4718.3100000000004</v>
      </c>
      <c r="J645" s="116">
        <v>33028.170000000006</v>
      </c>
      <c r="K645" s="117">
        <v>4485</v>
      </c>
      <c r="L645" s="116">
        <f t="shared" si="32"/>
        <v>31395</v>
      </c>
      <c r="M645" s="8" t="s">
        <v>18</v>
      </c>
    </row>
    <row r="646" spans="1:13" ht="25.5" x14ac:dyDescent="0.25">
      <c r="A646" s="112">
        <v>283</v>
      </c>
      <c r="B646" s="113" t="s">
        <v>388</v>
      </c>
      <c r="C646" s="153" t="s">
        <v>453</v>
      </c>
      <c r="D646" s="120" t="s">
        <v>230</v>
      </c>
      <c r="E646" s="120" t="s">
        <v>48</v>
      </c>
      <c r="F646" s="113" t="s">
        <v>281</v>
      </c>
      <c r="G646" s="113" t="s">
        <v>50</v>
      </c>
      <c r="H646" s="142">
        <v>13</v>
      </c>
      <c r="I646" s="116">
        <v>4718.3100000000004</v>
      </c>
      <c r="J646" s="116">
        <v>61338.030000000006</v>
      </c>
      <c r="K646" s="117">
        <v>4485</v>
      </c>
      <c r="L646" s="116">
        <f t="shared" si="32"/>
        <v>58305</v>
      </c>
      <c r="M646" s="8" t="s">
        <v>18</v>
      </c>
    </row>
    <row r="647" spans="1:13" ht="25.5" x14ac:dyDescent="0.25">
      <c r="A647" s="112">
        <v>284</v>
      </c>
      <c r="B647" s="113" t="s">
        <v>388</v>
      </c>
      <c r="C647" s="153" t="s">
        <v>453</v>
      </c>
      <c r="D647" s="120" t="s">
        <v>230</v>
      </c>
      <c r="E647" s="120" t="s">
        <v>48</v>
      </c>
      <c r="F647" s="113" t="s">
        <v>281</v>
      </c>
      <c r="G647" s="113" t="s">
        <v>50</v>
      </c>
      <c r="H647" s="142">
        <v>38</v>
      </c>
      <c r="I647" s="116">
        <v>4718.3100000000004</v>
      </c>
      <c r="J647" s="116">
        <v>179295.78000000003</v>
      </c>
      <c r="K647" s="117">
        <v>4485</v>
      </c>
      <c r="L647" s="116">
        <f t="shared" si="32"/>
        <v>170430</v>
      </c>
      <c r="M647" s="8" t="s">
        <v>18</v>
      </c>
    </row>
    <row r="648" spans="1:13" ht="15" x14ac:dyDescent="0.25">
      <c r="A648" s="112">
        <v>285</v>
      </c>
      <c r="B648" s="113" t="s">
        <v>388</v>
      </c>
      <c r="C648" s="153" t="s">
        <v>453</v>
      </c>
      <c r="D648" s="120" t="s">
        <v>448</v>
      </c>
      <c r="E648" s="120" t="s">
        <v>53</v>
      </c>
      <c r="F648" s="120" t="s">
        <v>457</v>
      </c>
      <c r="G648" s="113" t="s">
        <v>50</v>
      </c>
      <c r="H648" s="142">
        <v>17</v>
      </c>
      <c r="I648" s="116">
        <v>2635.5</v>
      </c>
      <c r="J648" s="116">
        <v>44803.5</v>
      </c>
      <c r="K648" s="117">
        <v>2503.6999999999998</v>
      </c>
      <c r="L648" s="116">
        <f t="shared" si="32"/>
        <v>42562.899999999994</v>
      </c>
      <c r="M648" s="72" t="s">
        <v>243</v>
      </c>
    </row>
    <row r="649" spans="1:13" ht="15" x14ac:dyDescent="0.25">
      <c r="A649" s="112">
        <v>286</v>
      </c>
      <c r="B649" s="113" t="s">
        <v>388</v>
      </c>
      <c r="C649" s="153" t="s">
        <v>453</v>
      </c>
      <c r="D649" s="120" t="s">
        <v>448</v>
      </c>
      <c r="E649" s="120" t="s">
        <v>53</v>
      </c>
      <c r="F649" s="120" t="s">
        <v>457</v>
      </c>
      <c r="G649" s="113" t="s">
        <v>50</v>
      </c>
      <c r="H649" s="142">
        <v>309</v>
      </c>
      <c r="I649" s="116">
        <v>2635.5</v>
      </c>
      <c r="J649" s="116">
        <v>814369.5</v>
      </c>
      <c r="K649" s="117">
        <v>2503.6999999999998</v>
      </c>
      <c r="L649" s="116">
        <f t="shared" si="32"/>
        <v>773643.29999999993</v>
      </c>
      <c r="M649" s="72" t="s">
        <v>243</v>
      </c>
    </row>
    <row r="650" spans="1:13" ht="15" x14ac:dyDescent="0.25">
      <c r="A650" s="112">
        <v>287</v>
      </c>
      <c r="B650" s="113" t="s">
        <v>388</v>
      </c>
      <c r="C650" s="153" t="s">
        <v>453</v>
      </c>
      <c r="D650" s="120" t="s">
        <v>448</v>
      </c>
      <c r="E650" s="120" t="s">
        <v>53</v>
      </c>
      <c r="F650" s="120" t="s">
        <v>457</v>
      </c>
      <c r="G650" s="113" t="s">
        <v>50</v>
      </c>
      <c r="H650" s="142">
        <v>1548</v>
      </c>
      <c r="I650" s="116">
        <v>2635.5</v>
      </c>
      <c r="J650" s="116">
        <v>4079754</v>
      </c>
      <c r="K650" s="117">
        <v>2503.6999999999998</v>
      </c>
      <c r="L650" s="116">
        <f t="shared" si="32"/>
        <v>3875727.5999999996</v>
      </c>
      <c r="M650" s="72" t="s">
        <v>243</v>
      </c>
    </row>
    <row r="651" spans="1:13" ht="15" x14ac:dyDescent="0.25">
      <c r="A651" s="112">
        <v>288</v>
      </c>
      <c r="B651" s="113" t="s">
        <v>388</v>
      </c>
      <c r="C651" s="153" t="s">
        <v>453</v>
      </c>
      <c r="D651" s="120" t="s">
        <v>399</v>
      </c>
      <c r="E651" s="120" t="s">
        <v>400</v>
      </c>
      <c r="F651" s="120" t="s">
        <v>401</v>
      </c>
      <c r="G651" s="113" t="s">
        <v>402</v>
      </c>
      <c r="H651" s="142">
        <v>14</v>
      </c>
      <c r="I651" s="116">
        <v>4300.25</v>
      </c>
      <c r="J651" s="116">
        <v>60203.5</v>
      </c>
      <c r="K651" s="117">
        <v>3784</v>
      </c>
      <c r="L651" s="116">
        <f t="shared" si="32"/>
        <v>52976</v>
      </c>
      <c r="M651" s="192" t="s">
        <v>403</v>
      </c>
    </row>
    <row r="652" spans="1:13" ht="15" x14ac:dyDescent="0.25">
      <c r="A652" s="112">
        <v>289</v>
      </c>
      <c r="B652" s="113" t="s">
        <v>388</v>
      </c>
      <c r="C652" s="153" t="s">
        <v>453</v>
      </c>
      <c r="D652" s="120" t="s">
        <v>399</v>
      </c>
      <c r="E652" s="120" t="s">
        <v>400</v>
      </c>
      <c r="F652" s="120" t="s">
        <v>401</v>
      </c>
      <c r="G652" s="113" t="s">
        <v>402</v>
      </c>
      <c r="H652" s="142">
        <v>12</v>
      </c>
      <c r="I652" s="116">
        <v>4300.25</v>
      </c>
      <c r="J652" s="116">
        <v>51603</v>
      </c>
      <c r="K652" s="117">
        <v>3784</v>
      </c>
      <c r="L652" s="116">
        <f t="shared" si="32"/>
        <v>45408</v>
      </c>
      <c r="M652" s="192" t="s">
        <v>403</v>
      </c>
    </row>
    <row r="653" spans="1:13" ht="15" x14ac:dyDescent="0.25">
      <c r="A653" s="112">
        <v>290</v>
      </c>
      <c r="B653" s="113" t="s">
        <v>388</v>
      </c>
      <c r="C653" s="153" t="s">
        <v>453</v>
      </c>
      <c r="D653" s="120" t="s">
        <v>399</v>
      </c>
      <c r="E653" s="120" t="s">
        <v>400</v>
      </c>
      <c r="F653" s="120" t="s">
        <v>401</v>
      </c>
      <c r="G653" s="113" t="s">
        <v>402</v>
      </c>
      <c r="H653" s="142">
        <v>4</v>
      </c>
      <c r="I653" s="116">
        <v>4300.25</v>
      </c>
      <c r="J653" s="116">
        <v>17201</v>
      </c>
      <c r="K653" s="117">
        <v>3784</v>
      </c>
      <c r="L653" s="116">
        <f t="shared" si="32"/>
        <v>15136</v>
      </c>
      <c r="M653" s="192" t="s">
        <v>403</v>
      </c>
    </row>
    <row r="654" spans="1:13" ht="15" x14ac:dyDescent="0.25">
      <c r="A654" s="112">
        <v>291</v>
      </c>
      <c r="B654" s="113" t="s">
        <v>388</v>
      </c>
      <c r="C654" s="153" t="s">
        <v>453</v>
      </c>
      <c r="D654" s="120" t="s">
        <v>399</v>
      </c>
      <c r="E654" s="120" t="s">
        <v>400</v>
      </c>
      <c r="F654" s="120" t="s">
        <v>401</v>
      </c>
      <c r="G654" s="113" t="s">
        <v>402</v>
      </c>
      <c r="H654" s="142">
        <v>9</v>
      </c>
      <c r="I654" s="116">
        <v>4300.25</v>
      </c>
      <c r="J654" s="116">
        <v>38702.25</v>
      </c>
      <c r="K654" s="117">
        <v>3784</v>
      </c>
      <c r="L654" s="116">
        <f t="shared" si="32"/>
        <v>34056</v>
      </c>
      <c r="M654" s="192" t="s">
        <v>403</v>
      </c>
    </row>
    <row r="655" spans="1:13" ht="15" x14ac:dyDescent="0.25">
      <c r="A655" s="112">
        <v>292</v>
      </c>
      <c r="B655" s="113" t="s">
        <v>388</v>
      </c>
      <c r="C655" s="153" t="s">
        <v>453</v>
      </c>
      <c r="D655" s="120" t="s">
        <v>399</v>
      </c>
      <c r="E655" s="120" t="s">
        <v>400</v>
      </c>
      <c r="F655" s="120" t="s">
        <v>401</v>
      </c>
      <c r="G655" s="113" t="s">
        <v>402</v>
      </c>
      <c r="H655" s="142">
        <v>4</v>
      </c>
      <c r="I655" s="116">
        <v>4300.25</v>
      </c>
      <c r="J655" s="116">
        <v>17201</v>
      </c>
      <c r="K655" s="117">
        <v>3784</v>
      </c>
      <c r="L655" s="116">
        <f t="shared" si="32"/>
        <v>15136</v>
      </c>
      <c r="M655" s="192" t="s">
        <v>403</v>
      </c>
    </row>
    <row r="656" spans="1:13" ht="15" x14ac:dyDescent="0.25">
      <c r="A656" s="112">
        <v>293</v>
      </c>
      <c r="B656" s="113" t="s">
        <v>388</v>
      </c>
      <c r="C656" s="153" t="s">
        <v>453</v>
      </c>
      <c r="D656" s="120" t="s">
        <v>399</v>
      </c>
      <c r="E656" s="120" t="s">
        <v>400</v>
      </c>
      <c r="F656" s="120" t="s">
        <v>401</v>
      </c>
      <c r="G656" s="113" t="s">
        <v>402</v>
      </c>
      <c r="H656" s="142">
        <v>8</v>
      </c>
      <c r="I656" s="116">
        <v>4300.25</v>
      </c>
      <c r="J656" s="116">
        <v>34402</v>
      </c>
      <c r="K656" s="117">
        <v>3784</v>
      </c>
      <c r="L656" s="116">
        <f t="shared" si="32"/>
        <v>30272</v>
      </c>
      <c r="M656" s="192" t="s">
        <v>403</v>
      </c>
    </row>
    <row r="657" spans="1:13" ht="15" x14ac:dyDescent="0.25">
      <c r="A657" s="112">
        <v>294</v>
      </c>
      <c r="B657" s="113" t="s">
        <v>388</v>
      </c>
      <c r="C657" s="153" t="s">
        <v>453</v>
      </c>
      <c r="D657" s="120" t="s">
        <v>399</v>
      </c>
      <c r="E657" s="120" t="s">
        <v>400</v>
      </c>
      <c r="F657" s="120" t="s">
        <v>401</v>
      </c>
      <c r="G657" s="113" t="s">
        <v>402</v>
      </c>
      <c r="H657" s="142">
        <v>20</v>
      </c>
      <c r="I657" s="116">
        <v>4300.25</v>
      </c>
      <c r="J657" s="116">
        <v>86005</v>
      </c>
      <c r="K657" s="117">
        <v>3784</v>
      </c>
      <c r="L657" s="116">
        <f t="shared" si="32"/>
        <v>75680</v>
      </c>
      <c r="M657" s="192" t="s">
        <v>403</v>
      </c>
    </row>
    <row r="658" spans="1:13" ht="15" x14ac:dyDescent="0.25">
      <c r="A658" s="112">
        <v>295</v>
      </c>
      <c r="B658" s="113" t="s">
        <v>388</v>
      </c>
      <c r="C658" s="153" t="s">
        <v>453</v>
      </c>
      <c r="D658" s="120" t="s">
        <v>399</v>
      </c>
      <c r="E658" s="120" t="s">
        <v>400</v>
      </c>
      <c r="F658" s="120" t="s">
        <v>401</v>
      </c>
      <c r="G658" s="113" t="s">
        <v>402</v>
      </c>
      <c r="H658" s="142">
        <v>12</v>
      </c>
      <c r="I658" s="116">
        <v>4300.25</v>
      </c>
      <c r="J658" s="116">
        <v>51603</v>
      </c>
      <c r="K658" s="117">
        <v>3784</v>
      </c>
      <c r="L658" s="116">
        <f t="shared" si="32"/>
        <v>45408</v>
      </c>
      <c r="M658" s="192" t="s">
        <v>403</v>
      </c>
    </row>
    <row r="659" spans="1:13" ht="15" x14ac:dyDescent="0.25">
      <c r="A659" s="112">
        <v>296</v>
      </c>
      <c r="B659" s="113" t="s">
        <v>388</v>
      </c>
      <c r="C659" s="153" t="s">
        <v>453</v>
      </c>
      <c r="D659" s="120" t="s">
        <v>399</v>
      </c>
      <c r="E659" s="120" t="s">
        <v>400</v>
      </c>
      <c r="F659" s="120" t="s">
        <v>401</v>
      </c>
      <c r="G659" s="113" t="s">
        <v>402</v>
      </c>
      <c r="H659" s="142">
        <v>11</v>
      </c>
      <c r="I659" s="116">
        <v>4300.25</v>
      </c>
      <c r="J659" s="116">
        <v>47302.75</v>
      </c>
      <c r="K659" s="117">
        <v>3784</v>
      </c>
      <c r="L659" s="116">
        <f t="shared" si="32"/>
        <v>41624</v>
      </c>
      <c r="M659" s="192" t="s">
        <v>403</v>
      </c>
    </row>
    <row r="660" spans="1:13" ht="15" x14ac:dyDescent="0.25">
      <c r="A660" s="112">
        <v>297</v>
      </c>
      <c r="B660" s="113" t="s">
        <v>388</v>
      </c>
      <c r="C660" s="153" t="s">
        <v>453</v>
      </c>
      <c r="D660" s="120" t="s">
        <v>399</v>
      </c>
      <c r="E660" s="120" t="s">
        <v>400</v>
      </c>
      <c r="F660" s="120" t="s">
        <v>401</v>
      </c>
      <c r="G660" s="113" t="s">
        <v>402</v>
      </c>
      <c r="H660" s="142">
        <v>44</v>
      </c>
      <c r="I660" s="116">
        <v>4300.25</v>
      </c>
      <c r="J660" s="116">
        <v>189211</v>
      </c>
      <c r="K660" s="117">
        <v>3784</v>
      </c>
      <c r="L660" s="116">
        <f t="shared" si="32"/>
        <v>166496</v>
      </c>
      <c r="M660" s="192" t="s">
        <v>403</v>
      </c>
    </row>
    <row r="661" spans="1:13" ht="15" x14ac:dyDescent="0.25">
      <c r="A661" s="112">
        <v>298</v>
      </c>
      <c r="B661" s="113" t="s">
        <v>388</v>
      </c>
      <c r="C661" s="153" t="s">
        <v>453</v>
      </c>
      <c r="D661" s="120" t="s">
        <v>399</v>
      </c>
      <c r="E661" s="120" t="s">
        <v>400</v>
      </c>
      <c r="F661" s="120" t="s">
        <v>401</v>
      </c>
      <c r="G661" s="113" t="s">
        <v>402</v>
      </c>
      <c r="H661" s="142">
        <v>81</v>
      </c>
      <c r="I661" s="116">
        <v>4300.25</v>
      </c>
      <c r="J661" s="116">
        <v>348320.25</v>
      </c>
      <c r="K661" s="117">
        <v>3784</v>
      </c>
      <c r="L661" s="116">
        <f t="shared" si="32"/>
        <v>306504</v>
      </c>
      <c r="M661" s="192" t="s">
        <v>403</v>
      </c>
    </row>
    <row r="662" spans="1:13" ht="15" x14ac:dyDescent="0.25">
      <c r="A662" s="112">
        <v>299</v>
      </c>
      <c r="B662" s="113" t="s">
        <v>388</v>
      </c>
      <c r="C662" s="153" t="s">
        <v>453</v>
      </c>
      <c r="D662" s="120" t="s">
        <v>399</v>
      </c>
      <c r="E662" s="120" t="s">
        <v>400</v>
      </c>
      <c r="F662" s="120" t="s">
        <v>401</v>
      </c>
      <c r="G662" s="113" t="s">
        <v>402</v>
      </c>
      <c r="H662" s="142">
        <v>4</v>
      </c>
      <c r="I662" s="116">
        <v>4300.25</v>
      </c>
      <c r="J662" s="116">
        <v>17201</v>
      </c>
      <c r="K662" s="117">
        <v>3784</v>
      </c>
      <c r="L662" s="116">
        <f t="shared" si="32"/>
        <v>15136</v>
      </c>
      <c r="M662" s="192" t="s">
        <v>403</v>
      </c>
    </row>
    <row r="663" spans="1:13" ht="15" x14ac:dyDescent="0.25">
      <c r="A663" s="112">
        <v>300</v>
      </c>
      <c r="B663" s="113" t="s">
        <v>388</v>
      </c>
      <c r="C663" s="153" t="s">
        <v>453</v>
      </c>
      <c r="D663" s="120" t="s">
        <v>399</v>
      </c>
      <c r="E663" s="120" t="s">
        <v>400</v>
      </c>
      <c r="F663" s="120" t="s">
        <v>401</v>
      </c>
      <c r="G663" s="113" t="s">
        <v>402</v>
      </c>
      <c r="H663" s="142">
        <v>28</v>
      </c>
      <c r="I663" s="116">
        <v>4300.25</v>
      </c>
      <c r="J663" s="116">
        <v>120407</v>
      </c>
      <c r="K663" s="117">
        <v>3784</v>
      </c>
      <c r="L663" s="116">
        <f t="shared" si="32"/>
        <v>105952</v>
      </c>
      <c r="M663" s="192" t="s">
        <v>403</v>
      </c>
    </row>
    <row r="664" spans="1:13" ht="25.5" x14ac:dyDescent="0.25">
      <c r="A664" s="112">
        <v>301</v>
      </c>
      <c r="B664" s="113" t="s">
        <v>388</v>
      </c>
      <c r="C664" s="153" t="s">
        <v>453</v>
      </c>
      <c r="D664" s="120" t="s">
        <v>29</v>
      </c>
      <c r="E664" s="120" t="s">
        <v>187</v>
      </c>
      <c r="F664" s="120" t="s">
        <v>143</v>
      </c>
      <c r="G664" s="113" t="s">
        <v>402</v>
      </c>
      <c r="H664" s="142">
        <v>20</v>
      </c>
      <c r="I664" s="116">
        <v>5055.3500000000004</v>
      </c>
      <c r="J664" s="116">
        <v>101107</v>
      </c>
      <c r="K664" s="117">
        <v>4297.05</v>
      </c>
      <c r="L664" s="116">
        <f t="shared" si="32"/>
        <v>85941</v>
      </c>
      <c r="M664" s="8" t="s">
        <v>18</v>
      </c>
    </row>
    <row r="665" spans="1:13" ht="25.5" x14ac:dyDescent="0.25">
      <c r="A665" s="112">
        <v>302</v>
      </c>
      <c r="B665" s="113" t="s">
        <v>388</v>
      </c>
      <c r="C665" s="153" t="s">
        <v>453</v>
      </c>
      <c r="D665" s="120" t="s">
        <v>29</v>
      </c>
      <c r="E665" s="120" t="s">
        <v>187</v>
      </c>
      <c r="F665" s="120" t="s">
        <v>143</v>
      </c>
      <c r="G665" s="113" t="s">
        <v>402</v>
      </c>
      <c r="H665" s="142">
        <v>44</v>
      </c>
      <c r="I665" s="116">
        <v>5055.3500000000004</v>
      </c>
      <c r="J665" s="116">
        <v>222435.40000000002</v>
      </c>
      <c r="K665" s="117">
        <v>4297.05</v>
      </c>
      <c r="L665" s="116">
        <f t="shared" si="32"/>
        <v>189070.2</v>
      </c>
      <c r="M665" s="8" t="s">
        <v>18</v>
      </c>
    </row>
    <row r="666" spans="1:13" ht="25.5" x14ac:dyDescent="0.25">
      <c r="A666" s="112">
        <v>303</v>
      </c>
      <c r="B666" s="113" t="s">
        <v>388</v>
      </c>
      <c r="C666" s="153" t="s">
        <v>453</v>
      </c>
      <c r="D666" s="120" t="s">
        <v>29</v>
      </c>
      <c r="E666" s="120" t="s">
        <v>187</v>
      </c>
      <c r="F666" s="120" t="s">
        <v>143</v>
      </c>
      <c r="G666" s="113" t="s">
        <v>402</v>
      </c>
      <c r="H666" s="142">
        <v>13</v>
      </c>
      <c r="I666" s="116">
        <v>5055.3500000000004</v>
      </c>
      <c r="J666" s="116">
        <v>65719.55</v>
      </c>
      <c r="K666" s="117">
        <v>4297.05</v>
      </c>
      <c r="L666" s="116">
        <f t="shared" si="32"/>
        <v>55861.65</v>
      </c>
      <c r="M666" s="8" t="s">
        <v>18</v>
      </c>
    </row>
    <row r="667" spans="1:13" ht="25.5" x14ac:dyDescent="0.25">
      <c r="A667" s="112">
        <v>304</v>
      </c>
      <c r="B667" s="113" t="s">
        <v>388</v>
      </c>
      <c r="C667" s="153" t="s">
        <v>453</v>
      </c>
      <c r="D667" s="120" t="s">
        <v>93</v>
      </c>
      <c r="E667" s="120" t="s">
        <v>94</v>
      </c>
      <c r="F667" s="120" t="s">
        <v>95</v>
      </c>
      <c r="G667" s="113" t="s">
        <v>402</v>
      </c>
      <c r="H667" s="142">
        <v>4</v>
      </c>
      <c r="I667" s="116">
        <v>12638.77</v>
      </c>
      <c r="J667" s="116">
        <v>50555.08</v>
      </c>
      <c r="K667" s="117">
        <v>10742.96</v>
      </c>
      <c r="L667" s="116">
        <f t="shared" si="32"/>
        <v>42971.839999999997</v>
      </c>
      <c r="M667" s="8" t="s">
        <v>18</v>
      </c>
    </row>
    <row r="668" spans="1:13" ht="25.5" x14ac:dyDescent="0.25">
      <c r="A668" s="112">
        <v>305</v>
      </c>
      <c r="B668" s="113" t="s">
        <v>388</v>
      </c>
      <c r="C668" s="153" t="s">
        <v>453</v>
      </c>
      <c r="D668" s="120" t="s">
        <v>29</v>
      </c>
      <c r="E668" s="120" t="s">
        <v>187</v>
      </c>
      <c r="F668" s="120" t="s">
        <v>143</v>
      </c>
      <c r="G668" s="113" t="s">
        <v>402</v>
      </c>
      <c r="H668" s="142">
        <v>84</v>
      </c>
      <c r="I668" s="116">
        <v>5055.3500000000004</v>
      </c>
      <c r="J668" s="116">
        <v>424649.4</v>
      </c>
      <c r="K668" s="117">
        <v>4297.05</v>
      </c>
      <c r="L668" s="116">
        <f t="shared" si="32"/>
        <v>360952.2</v>
      </c>
      <c r="M668" s="8" t="s">
        <v>18</v>
      </c>
    </row>
    <row r="669" spans="1:13" ht="25.5" x14ac:dyDescent="0.25">
      <c r="A669" s="112">
        <v>306</v>
      </c>
      <c r="B669" s="113" t="s">
        <v>388</v>
      </c>
      <c r="C669" s="153" t="s">
        <v>453</v>
      </c>
      <c r="D669" s="120" t="s">
        <v>29</v>
      </c>
      <c r="E669" s="120" t="s">
        <v>187</v>
      </c>
      <c r="F669" s="120" t="s">
        <v>143</v>
      </c>
      <c r="G669" s="113" t="s">
        <v>402</v>
      </c>
      <c r="H669" s="142">
        <v>40</v>
      </c>
      <c r="I669" s="116">
        <v>5055.3500000000004</v>
      </c>
      <c r="J669" s="116">
        <v>202214</v>
      </c>
      <c r="K669" s="117">
        <v>4297.05</v>
      </c>
      <c r="L669" s="116">
        <f t="shared" si="32"/>
        <v>171882</v>
      </c>
      <c r="M669" s="8" t="s">
        <v>18</v>
      </c>
    </row>
    <row r="670" spans="1:13" ht="25.5" x14ac:dyDescent="0.25">
      <c r="A670" s="112">
        <v>307</v>
      </c>
      <c r="B670" s="113" t="s">
        <v>388</v>
      </c>
      <c r="C670" s="153" t="s">
        <v>453</v>
      </c>
      <c r="D670" s="120" t="s">
        <v>93</v>
      </c>
      <c r="E670" s="120" t="s">
        <v>94</v>
      </c>
      <c r="F670" s="120" t="s">
        <v>95</v>
      </c>
      <c r="G670" s="113" t="s">
        <v>402</v>
      </c>
      <c r="H670" s="142">
        <v>7</v>
      </c>
      <c r="I670" s="116">
        <v>12638.77</v>
      </c>
      <c r="J670" s="116">
        <v>88471.39</v>
      </c>
      <c r="K670" s="117">
        <v>10742.96</v>
      </c>
      <c r="L670" s="116">
        <f t="shared" si="32"/>
        <v>75200.72</v>
      </c>
      <c r="M670" s="8" t="s">
        <v>18</v>
      </c>
    </row>
    <row r="671" spans="1:13" ht="25.5" x14ac:dyDescent="0.25">
      <c r="A671" s="112">
        <v>308</v>
      </c>
      <c r="B671" s="113" t="s">
        <v>388</v>
      </c>
      <c r="C671" s="153" t="s">
        <v>453</v>
      </c>
      <c r="D671" s="120" t="s">
        <v>93</v>
      </c>
      <c r="E671" s="120" t="s">
        <v>94</v>
      </c>
      <c r="F671" s="120" t="s">
        <v>95</v>
      </c>
      <c r="G671" s="113" t="s">
        <v>402</v>
      </c>
      <c r="H671" s="142">
        <v>7</v>
      </c>
      <c r="I671" s="116">
        <v>12638.77</v>
      </c>
      <c r="J671" s="116">
        <v>88471.39</v>
      </c>
      <c r="K671" s="117">
        <v>10742.96</v>
      </c>
      <c r="L671" s="116">
        <f t="shared" si="32"/>
        <v>75200.72</v>
      </c>
      <c r="M671" s="8" t="s">
        <v>18</v>
      </c>
    </row>
    <row r="672" spans="1:13" ht="25.5" x14ac:dyDescent="0.25">
      <c r="A672" s="112">
        <v>309</v>
      </c>
      <c r="B672" s="113" t="s">
        <v>388</v>
      </c>
      <c r="C672" s="153" t="s">
        <v>453</v>
      </c>
      <c r="D672" s="120" t="s">
        <v>93</v>
      </c>
      <c r="E672" s="120" t="s">
        <v>94</v>
      </c>
      <c r="F672" s="120" t="s">
        <v>95</v>
      </c>
      <c r="G672" s="113" t="s">
        <v>402</v>
      </c>
      <c r="H672" s="142">
        <v>34</v>
      </c>
      <c r="I672" s="116">
        <v>12638.77</v>
      </c>
      <c r="J672" s="116">
        <v>429718.18</v>
      </c>
      <c r="K672" s="117">
        <v>10742.96</v>
      </c>
      <c r="L672" s="116">
        <f t="shared" si="32"/>
        <v>365260.63999999996</v>
      </c>
      <c r="M672" s="8" t="s">
        <v>18</v>
      </c>
    </row>
    <row r="673" spans="1:13" ht="25.5" x14ac:dyDescent="0.25">
      <c r="A673" s="112">
        <v>310</v>
      </c>
      <c r="B673" s="113" t="s">
        <v>388</v>
      </c>
      <c r="C673" s="153" t="s">
        <v>453</v>
      </c>
      <c r="D673" s="120" t="s">
        <v>93</v>
      </c>
      <c r="E673" s="120" t="s">
        <v>94</v>
      </c>
      <c r="F673" s="120" t="s">
        <v>95</v>
      </c>
      <c r="G673" s="113" t="s">
        <v>402</v>
      </c>
      <c r="H673" s="142">
        <v>37</v>
      </c>
      <c r="I673" s="116">
        <v>12638.77</v>
      </c>
      <c r="J673" s="116">
        <v>467634.49</v>
      </c>
      <c r="K673" s="117">
        <v>10742.96</v>
      </c>
      <c r="L673" s="116">
        <f t="shared" si="32"/>
        <v>397489.51999999996</v>
      </c>
      <c r="M673" s="8" t="s">
        <v>18</v>
      </c>
    </row>
    <row r="674" spans="1:13" ht="25.5" x14ac:dyDescent="0.25">
      <c r="A674" s="112">
        <v>311</v>
      </c>
      <c r="B674" s="113" t="s">
        <v>388</v>
      </c>
      <c r="C674" s="153" t="s">
        <v>453</v>
      </c>
      <c r="D674" s="120" t="s">
        <v>93</v>
      </c>
      <c r="E674" s="120" t="s">
        <v>94</v>
      </c>
      <c r="F674" s="120" t="s">
        <v>95</v>
      </c>
      <c r="G674" s="113" t="s">
        <v>402</v>
      </c>
      <c r="H674" s="142">
        <v>24</v>
      </c>
      <c r="I674" s="116">
        <v>12638.77</v>
      </c>
      <c r="J674" s="116">
        <v>303330.48</v>
      </c>
      <c r="K674" s="117">
        <v>10742.96</v>
      </c>
      <c r="L674" s="116">
        <f t="shared" si="32"/>
        <v>257831.03999999998</v>
      </c>
      <c r="M674" s="8" t="s">
        <v>18</v>
      </c>
    </row>
    <row r="675" spans="1:13" ht="25.5" x14ac:dyDescent="0.25">
      <c r="A675" s="112">
        <v>312</v>
      </c>
      <c r="B675" s="113" t="s">
        <v>388</v>
      </c>
      <c r="C675" s="153" t="s">
        <v>453</v>
      </c>
      <c r="D675" s="120" t="s">
        <v>93</v>
      </c>
      <c r="E675" s="120" t="s">
        <v>94</v>
      </c>
      <c r="F675" s="120" t="s">
        <v>95</v>
      </c>
      <c r="G675" s="113" t="s">
        <v>402</v>
      </c>
      <c r="H675" s="142">
        <v>114</v>
      </c>
      <c r="I675" s="116">
        <v>12638.77</v>
      </c>
      <c r="J675" s="116">
        <v>1440819.78</v>
      </c>
      <c r="K675" s="117">
        <v>10742.96</v>
      </c>
      <c r="L675" s="116">
        <f t="shared" si="32"/>
        <v>1224697.44</v>
      </c>
      <c r="M675" s="8" t="s">
        <v>18</v>
      </c>
    </row>
    <row r="676" spans="1:13" ht="25.5" x14ac:dyDescent="0.25">
      <c r="A676" s="112">
        <v>313</v>
      </c>
      <c r="B676" s="113" t="s">
        <v>388</v>
      </c>
      <c r="C676" s="153" t="s">
        <v>453</v>
      </c>
      <c r="D676" s="120" t="s">
        <v>93</v>
      </c>
      <c r="E676" s="120" t="s">
        <v>94</v>
      </c>
      <c r="F676" s="120" t="s">
        <v>95</v>
      </c>
      <c r="G676" s="113" t="s">
        <v>402</v>
      </c>
      <c r="H676" s="142">
        <v>5</v>
      </c>
      <c r="I676" s="116">
        <v>12638.77</v>
      </c>
      <c r="J676" s="116">
        <v>63193.850000000006</v>
      </c>
      <c r="K676" s="117">
        <v>10742.96</v>
      </c>
      <c r="L676" s="116">
        <f t="shared" si="32"/>
        <v>53714.799999999996</v>
      </c>
      <c r="M676" s="8" t="s">
        <v>18</v>
      </c>
    </row>
    <row r="677" spans="1:13" ht="25.5" x14ac:dyDescent="0.25">
      <c r="A677" s="112">
        <v>314</v>
      </c>
      <c r="B677" s="113" t="s">
        <v>388</v>
      </c>
      <c r="C677" s="153" t="s">
        <v>453</v>
      </c>
      <c r="D677" s="120" t="s">
        <v>29</v>
      </c>
      <c r="E677" s="120" t="s">
        <v>187</v>
      </c>
      <c r="F677" s="120" t="s">
        <v>143</v>
      </c>
      <c r="G677" s="113" t="s">
        <v>402</v>
      </c>
      <c r="H677" s="142">
        <v>10</v>
      </c>
      <c r="I677" s="116">
        <v>5055.3500000000004</v>
      </c>
      <c r="J677" s="116">
        <v>50553.5</v>
      </c>
      <c r="K677" s="117">
        <v>4297.05</v>
      </c>
      <c r="L677" s="116">
        <f t="shared" si="32"/>
        <v>42970.5</v>
      </c>
      <c r="M677" s="25" t="s">
        <v>67</v>
      </c>
    </row>
    <row r="678" spans="1:13" ht="25.5" x14ac:dyDescent="0.25">
      <c r="A678" s="112">
        <v>315</v>
      </c>
      <c r="B678" s="113" t="s">
        <v>388</v>
      </c>
      <c r="C678" s="153" t="s">
        <v>453</v>
      </c>
      <c r="D678" s="120" t="s">
        <v>29</v>
      </c>
      <c r="E678" s="120" t="s">
        <v>187</v>
      </c>
      <c r="F678" s="120" t="s">
        <v>143</v>
      </c>
      <c r="G678" s="113" t="s">
        <v>402</v>
      </c>
      <c r="H678" s="142">
        <v>11</v>
      </c>
      <c r="I678" s="116">
        <v>5055.3500000000004</v>
      </c>
      <c r="J678" s="116">
        <v>55608.850000000006</v>
      </c>
      <c r="K678" s="117">
        <v>4297.05</v>
      </c>
      <c r="L678" s="116">
        <f t="shared" si="32"/>
        <v>47267.55</v>
      </c>
      <c r="M678" s="25" t="s">
        <v>67</v>
      </c>
    </row>
    <row r="679" spans="1:13" ht="25.5" x14ac:dyDescent="0.25">
      <c r="A679" s="112">
        <v>316</v>
      </c>
      <c r="B679" s="113" t="s">
        <v>388</v>
      </c>
      <c r="C679" s="153" t="s">
        <v>453</v>
      </c>
      <c r="D679" s="120" t="s">
        <v>29</v>
      </c>
      <c r="E679" s="120" t="s">
        <v>187</v>
      </c>
      <c r="F679" s="120" t="s">
        <v>143</v>
      </c>
      <c r="G679" s="113" t="s">
        <v>402</v>
      </c>
      <c r="H679" s="142">
        <v>28</v>
      </c>
      <c r="I679" s="116">
        <v>5055.3500000000004</v>
      </c>
      <c r="J679" s="116">
        <v>141549.80000000002</v>
      </c>
      <c r="K679" s="117">
        <v>4297.05</v>
      </c>
      <c r="L679" s="116">
        <f t="shared" si="32"/>
        <v>120317.40000000001</v>
      </c>
      <c r="M679" s="25" t="s">
        <v>67</v>
      </c>
    </row>
    <row r="680" spans="1:13" ht="25.5" x14ac:dyDescent="0.25">
      <c r="A680" s="112">
        <v>317</v>
      </c>
      <c r="B680" s="113" t="s">
        <v>388</v>
      </c>
      <c r="C680" s="153" t="s">
        <v>453</v>
      </c>
      <c r="D680" s="120" t="s">
        <v>29</v>
      </c>
      <c r="E680" s="120" t="s">
        <v>187</v>
      </c>
      <c r="F680" s="120" t="s">
        <v>143</v>
      </c>
      <c r="G680" s="113" t="s">
        <v>402</v>
      </c>
      <c r="H680" s="142">
        <v>33</v>
      </c>
      <c r="I680" s="116">
        <v>5055.3500000000004</v>
      </c>
      <c r="J680" s="116">
        <v>166826.55000000002</v>
      </c>
      <c r="K680" s="117">
        <v>4297.05</v>
      </c>
      <c r="L680" s="116">
        <f t="shared" si="32"/>
        <v>141802.65</v>
      </c>
      <c r="M680" s="25" t="s">
        <v>67</v>
      </c>
    </row>
    <row r="681" spans="1:13" ht="25.5" x14ac:dyDescent="0.25">
      <c r="A681" s="112">
        <v>318</v>
      </c>
      <c r="B681" s="113" t="s">
        <v>388</v>
      </c>
      <c r="C681" s="153" t="s">
        <v>453</v>
      </c>
      <c r="D681" s="120" t="s">
        <v>29</v>
      </c>
      <c r="E681" s="120" t="s">
        <v>187</v>
      </c>
      <c r="F681" s="120" t="s">
        <v>143</v>
      </c>
      <c r="G681" s="113" t="s">
        <v>402</v>
      </c>
      <c r="H681" s="142">
        <v>25</v>
      </c>
      <c r="I681" s="116">
        <v>5055.3500000000004</v>
      </c>
      <c r="J681" s="116">
        <v>126383.75000000001</v>
      </c>
      <c r="K681" s="117">
        <v>4297.05</v>
      </c>
      <c r="L681" s="116">
        <f t="shared" si="32"/>
        <v>107426.25</v>
      </c>
      <c r="M681" s="25" t="s">
        <v>67</v>
      </c>
    </row>
    <row r="682" spans="1:13" ht="15" x14ac:dyDescent="0.25">
      <c r="A682" s="112">
        <v>319</v>
      </c>
      <c r="B682" s="113" t="s">
        <v>388</v>
      </c>
      <c r="C682" s="153" t="s">
        <v>453</v>
      </c>
      <c r="D682" s="120" t="s">
        <v>93</v>
      </c>
      <c r="E682" s="120" t="s">
        <v>94</v>
      </c>
      <c r="F682" s="120" t="s">
        <v>95</v>
      </c>
      <c r="G682" s="113" t="s">
        <v>402</v>
      </c>
      <c r="H682" s="142">
        <v>12</v>
      </c>
      <c r="I682" s="116">
        <v>12638.77</v>
      </c>
      <c r="J682" s="116">
        <v>151665.24</v>
      </c>
      <c r="K682" s="117">
        <v>10742.96</v>
      </c>
      <c r="L682" s="116">
        <f t="shared" si="32"/>
        <v>128915.51999999999</v>
      </c>
      <c r="M682" s="192" t="s">
        <v>211</v>
      </c>
    </row>
    <row r="683" spans="1:13" ht="15" x14ac:dyDescent="0.25">
      <c r="A683" s="112">
        <v>320</v>
      </c>
      <c r="B683" s="113" t="s">
        <v>388</v>
      </c>
      <c r="C683" s="153" t="s">
        <v>453</v>
      </c>
      <c r="D683" s="120" t="s">
        <v>93</v>
      </c>
      <c r="E683" s="120" t="s">
        <v>94</v>
      </c>
      <c r="F683" s="120" t="s">
        <v>95</v>
      </c>
      <c r="G683" s="113" t="s">
        <v>402</v>
      </c>
      <c r="H683" s="142">
        <v>7</v>
      </c>
      <c r="I683" s="116">
        <v>12638.77</v>
      </c>
      <c r="J683" s="116">
        <v>88471.39</v>
      </c>
      <c r="K683" s="117">
        <v>10742.96</v>
      </c>
      <c r="L683" s="116">
        <f t="shared" si="32"/>
        <v>75200.72</v>
      </c>
      <c r="M683" s="192" t="s">
        <v>211</v>
      </c>
    </row>
    <row r="684" spans="1:13" ht="15" x14ac:dyDescent="0.25">
      <c r="A684" s="112">
        <v>321</v>
      </c>
      <c r="B684" s="113" t="s">
        <v>388</v>
      </c>
      <c r="C684" s="153" t="s">
        <v>453</v>
      </c>
      <c r="D684" s="120" t="s">
        <v>93</v>
      </c>
      <c r="E684" s="120" t="s">
        <v>94</v>
      </c>
      <c r="F684" s="120" t="s">
        <v>95</v>
      </c>
      <c r="G684" s="113" t="s">
        <v>402</v>
      </c>
      <c r="H684" s="142">
        <v>4</v>
      </c>
      <c r="I684" s="116">
        <v>12638.77</v>
      </c>
      <c r="J684" s="116">
        <v>50555.08</v>
      </c>
      <c r="K684" s="117">
        <v>10742.96</v>
      </c>
      <c r="L684" s="116">
        <f t="shared" si="32"/>
        <v>42971.839999999997</v>
      </c>
      <c r="M684" s="192" t="s">
        <v>211</v>
      </c>
    </row>
    <row r="685" spans="1:13" ht="30" x14ac:dyDescent="0.25">
      <c r="A685" s="112">
        <v>322</v>
      </c>
      <c r="B685" s="113" t="s">
        <v>388</v>
      </c>
      <c r="C685" s="153" t="s">
        <v>453</v>
      </c>
      <c r="D685" s="120" t="s">
        <v>29</v>
      </c>
      <c r="E685" s="120" t="s">
        <v>187</v>
      </c>
      <c r="F685" s="120" t="s">
        <v>143</v>
      </c>
      <c r="G685" s="113" t="s">
        <v>402</v>
      </c>
      <c r="H685" s="142">
        <v>105</v>
      </c>
      <c r="I685" s="116">
        <v>5055.3500000000004</v>
      </c>
      <c r="J685" s="116">
        <v>530811.75</v>
      </c>
      <c r="K685" s="117">
        <v>4297.05</v>
      </c>
      <c r="L685" s="116">
        <f t="shared" ref="L685:L748" si="33">H685*K685</f>
        <v>451190.25</v>
      </c>
      <c r="M685" s="192" t="s">
        <v>395</v>
      </c>
    </row>
    <row r="686" spans="1:13" ht="30" x14ac:dyDescent="0.25">
      <c r="A686" s="112">
        <v>323</v>
      </c>
      <c r="B686" s="113" t="s">
        <v>388</v>
      </c>
      <c r="C686" s="153" t="s">
        <v>453</v>
      </c>
      <c r="D686" s="120" t="s">
        <v>29</v>
      </c>
      <c r="E686" s="120" t="s">
        <v>187</v>
      </c>
      <c r="F686" s="120" t="s">
        <v>143</v>
      </c>
      <c r="G686" s="113" t="s">
        <v>402</v>
      </c>
      <c r="H686" s="142">
        <v>30</v>
      </c>
      <c r="I686" s="116">
        <v>5055.3500000000004</v>
      </c>
      <c r="J686" s="116">
        <v>151660.5</v>
      </c>
      <c r="K686" s="117">
        <v>4297.05</v>
      </c>
      <c r="L686" s="116">
        <f t="shared" si="33"/>
        <v>128911.5</v>
      </c>
      <c r="M686" s="192" t="s">
        <v>395</v>
      </c>
    </row>
    <row r="687" spans="1:13" ht="25.5" x14ac:dyDescent="0.25">
      <c r="A687" s="112">
        <v>324</v>
      </c>
      <c r="B687" s="113" t="s">
        <v>388</v>
      </c>
      <c r="C687" s="153" t="s">
        <v>453</v>
      </c>
      <c r="D687" s="154" t="s">
        <v>29</v>
      </c>
      <c r="E687" s="149" t="s">
        <v>187</v>
      </c>
      <c r="F687" s="149" t="s">
        <v>143</v>
      </c>
      <c r="G687" s="113" t="s">
        <v>402</v>
      </c>
      <c r="H687" s="142">
        <v>103</v>
      </c>
      <c r="I687" s="116">
        <v>5055.3500000000004</v>
      </c>
      <c r="J687" s="116">
        <v>520701.05000000005</v>
      </c>
      <c r="K687" s="117">
        <v>4297.05</v>
      </c>
      <c r="L687" s="116">
        <f t="shared" si="33"/>
        <v>442596.15</v>
      </c>
      <c r="M687" s="8" t="s">
        <v>18</v>
      </c>
    </row>
    <row r="688" spans="1:13" ht="25.5" x14ac:dyDescent="0.25">
      <c r="A688" s="112">
        <v>325</v>
      </c>
      <c r="B688" s="113" t="s">
        <v>388</v>
      </c>
      <c r="C688" s="153" t="s">
        <v>453</v>
      </c>
      <c r="D688" s="154" t="s">
        <v>29</v>
      </c>
      <c r="E688" s="149" t="s">
        <v>187</v>
      </c>
      <c r="F688" s="149" t="s">
        <v>143</v>
      </c>
      <c r="G688" s="113" t="s">
        <v>402</v>
      </c>
      <c r="H688" s="142">
        <v>40</v>
      </c>
      <c r="I688" s="116">
        <v>5055.3500000000004</v>
      </c>
      <c r="J688" s="116">
        <v>202214</v>
      </c>
      <c r="K688" s="117">
        <v>4297.05</v>
      </c>
      <c r="L688" s="116">
        <f t="shared" si="33"/>
        <v>171882</v>
      </c>
      <c r="M688" s="8" t="s">
        <v>18</v>
      </c>
    </row>
    <row r="689" spans="1:13" ht="30" x14ac:dyDescent="0.25">
      <c r="A689" s="112">
        <v>326</v>
      </c>
      <c r="B689" s="113" t="s">
        <v>388</v>
      </c>
      <c r="C689" s="153" t="s">
        <v>453</v>
      </c>
      <c r="D689" s="149" t="s">
        <v>262</v>
      </c>
      <c r="E689" s="149" t="s">
        <v>263</v>
      </c>
      <c r="F689" s="149" t="s">
        <v>445</v>
      </c>
      <c r="G689" s="113" t="s">
        <v>402</v>
      </c>
      <c r="H689" s="142">
        <v>65</v>
      </c>
      <c r="I689" s="116">
        <v>2570.81</v>
      </c>
      <c r="J689" s="116">
        <v>167102.65</v>
      </c>
      <c r="K689" s="117">
        <v>2570</v>
      </c>
      <c r="L689" s="116">
        <f t="shared" si="33"/>
        <v>167050</v>
      </c>
      <c r="M689" s="192" t="s">
        <v>465</v>
      </c>
    </row>
    <row r="690" spans="1:13" ht="30" x14ac:dyDescent="0.25">
      <c r="A690" s="112">
        <v>327</v>
      </c>
      <c r="B690" s="113" t="s">
        <v>388</v>
      </c>
      <c r="C690" s="153" t="s">
        <v>453</v>
      </c>
      <c r="D690" s="149" t="s">
        <v>64</v>
      </c>
      <c r="E690" s="149" t="s">
        <v>65</v>
      </c>
      <c r="F690" s="149" t="s">
        <v>66</v>
      </c>
      <c r="G690" s="113" t="s">
        <v>402</v>
      </c>
      <c r="H690" s="142">
        <v>192</v>
      </c>
      <c r="I690" s="116">
        <v>3703.18</v>
      </c>
      <c r="J690" s="116">
        <v>711010.55999999994</v>
      </c>
      <c r="K690" s="117">
        <v>3703</v>
      </c>
      <c r="L690" s="116">
        <f t="shared" si="33"/>
        <v>710976</v>
      </c>
      <c r="M690" s="192" t="s">
        <v>465</v>
      </c>
    </row>
    <row r="691" spans="1:13" ht="30" x14ac:dyDescent="0.25">
      <c r="A691" s="112">
        <v>328</v>
      </c>
      <c r="B691" s="113" t="s">
        <v>388</v>
      </c>
      <c r="C691" s="153" t="s">
        <v>453</v>
      </c>
      <c r="D691" s="149" t="s">
        <v>64</v>
      </c>
      <c r="E691" s="149" t="s">
        <v>65</v>
      </c>
      <c r="F691" s="149" t="s">
        <v>66</v>
      </c>
      <c r="G691" s="113" t="s">
        <v>402</v>
      </c>
      <c r="H691" s="142">
        <v>14</v>
      </c>
      <c r="I691" s="116">
        <v>3703.18</v>
      </c>
      <c r="J691" s="116">
        <v>51844.52</v>
      </c>
      <c r="K691" s="117">
        <v>3703</v>
      </c>
      <c r="L691" s="116">
        <f t="shared" si="33"/>
        <v>51842</v>
      </c>
      <c r="M691" s="192" t="s">
        <v>465</v>
      </c>
    </row>
    <row r="692" spans="1:13" ht="30" x14ac:dyDescent="0.25">
      <c r="A692" s="112">
        <v>329</v>
      </c>
      <c r="B692" s="113" t="s">
        <v>388</v>
      </c>
      <c r="C692" s="153" t="s">
        <v>453</v>
      </c>
      <c r="D692" s="149" t="s">
        <v>64</v>
      </c>
      <c r="E692" s="149" t="s">
        <v>65</v>
      </c>
      <c r="F692" s="149" t="s">
        <v>66</v>
      </c>
      <c r="G692" s="113" t="s">
        <v>402</v>
      </c>
      <c r="H692" s="142">
        <v>5</v>
      </c>
      <c r="I692" s="116">
        <v>3703.18</v>
      </c>
      <c r="J692" s="116">
        <v>18515.899999999998</v>
      </c>
      <c r="K692" s="117">
        <v>3703</v>
      </c>
      <c r="L692" s="116">
        <f t="shared" si="33"/>
        <v>18515</v>
      </c>
      <c r="M692" s="192" t="s">
        <v>465</v>
      </c>
    </row>
    <row r="693" spans="1:13" ht="30" x14ac:dyDescent="0.25">
      <c r="A693" s="112">
        <v>330</v>
      </c>
      <c r="B693" s="113" t="s">
        <v>388</v>
      </c>
      <c r="C693" s="153" t="s">
        <v>453</v>
      </c>
      <c r="D693" s="149" t="s">
        <v>64</v>
      </c>
      <c r="E693" s="149" t="s">
        <v>65</v>
      </c>
      <c r="F693" s="135" t="s">
        <v>66</v>
      </c>
      <c r="G693" s="113" t="s">
        <v>402</v>
      </c>
      <c r="H693" s="142">
        <v>4</v>
      </c>
      <c r="I693" s="116">
        <v>3703.18</v>
      </c>
      <c r="J693" s="116">
        <v>14812.72</v>
      </c>
      <c r="K693" s="117">
        <v>3703</v>
      </c>
      <c r="L693" s="116">
        <f t="shared" si="33"/>
        <v>14812</v>
      </c>
      <c r="M693" s="192" t="s">
        <v>465</v>
      </c>
    </row>
    <row r="694" spans="1:13" ht="30" x14ac:dyDescent="0.25">
      <c r="A694" s="112">
        <v>331</v>
      </c>
      <c r="B694" s="113" t="s">
        <v>388</v>
      </c>
      <c r="C694" s="153" t="s">
        <v>453</v>
      </c>
      <c r="D694" s="149" t="s">
        <v>230</v>
      </c>
      <c r="E694" s="149" t="s">
        <v>48</v>
      </c>
      <c r="F694" s="113" t="s">
        <v>281</v>
      </c>
      <c r="G694" s="113" t="s">
        <v>50</v>
      </c>
      <c r="H694" s="142">
        <v>16</v>
      </c>
      <c r="I694" s="116">
        <v>4718.3100000000004</v>
      </c>
      <c r="J694" s="116">
        <v>75492.960000000006</v>
      </c>
      <c r="K694" s="117">
        <v>4718</v>
      </c>
      <c r="L694" s="116">
        <f t="shared" si="33"/>
        <v>75488</v>
      </c>
      <c r="M694" s="192" t="s">
        <v>465</v>
      </c>
    </row>
    <row r="695" spans="1:13" ht="30" x14ac:dyDescent="0.25">
      <c r="A695" s="112">
        <v>332</v>
      </c>
      <c r="B695" s="113" t="s">
        <v>388</v>
      </c>
      <c r="C695" s="153" t="s">
        <v>453</v>
      </c>
      <c r="D695" s="149" t="s">
        <v>230</v>
      </c>
      <c r="E695" s="149" t="s">
        <v>48</v>
      </c>
      <c r="F695" s="113" t="s">
        <v>281</v>
      </c>
      <c r="G695" s="113" t="s">
        <v>50</v>
      </c>
      <c r="H695" s="142">
        <v>84</v>
      </c>
      <c r="I695" s="116">
        <v>4718.3100000000004</v>
      </c>
      <c r="J695" s="116">
        <v>396338.04000000004</v>
      </c>
      <c r="K695" s="117">
        <v>4718</v>
      </c>
      <c r="L695" s="116">
        <f t="shared" si="33"/>
        <v>396312</v>
      </c>
      <c r="M695" s="192" t="s">
        <v>465</v>
      </c>
    </row>
    <row r="696" spans="1:13" ht="30" x14ac:dyDescent="0.25">
      <c r="A696" s="112">
        <v>333</v>
      </c>
      <c r="B696" s="113" t="s">
        <v>388</v>
      </c>
      <c r="C696" s="153" t="s">
        <v>453</v>
      </c>
      <c r="D696" s="149" t="s">
        <v>230</v>
      </c>
      <c r="E696" s="149" t="s">
        <v>48</v>
      </c>
      <c r="F696" s="113" t="s">
        <v>281</v>
      </c>
      <c r="G696" s="113" t="s">
        <v>50</v>
      </c>
      <c r="H696" s="142">
        <v>16</v>
      </c>
      <c r="I696" s="116">
        <v>4718.3100000000004</v>
      </c>
      <c r="J696" s="116">
        <v>75492.960000000006</v>
      </c>
      <c r="K696" s="117">
        <v>4718</v>
      </c>
      <c r="L696" s="116">
        <f t="shared" si="33"/>
        <v>75488</v>
      </c>
      <c r="M696" s="192" t="s">
        <v>465</v>
      </c>
    </row>
    <row r="697" spans="1:13" ht="30" x14ac:dyDescent="0.25">
      <c r="A697" s="112">
        <v>334</v>
      </c>
      <c r="B697" s="113" t="s">
        <v>388</v>
      </c>
      <c r="C697" s="153" t="s">
        <v>453</v>
      </c>
      <c r="D697" s="149" t="s">
        <v>230</v>
      </c>
      <c r="E697" s="149" t="s">
        <v>48</v>
      </c>
      <c r="F697" s="113" t="s">
        <v>281</v>
      </c>
      <c r="G697" s="113" t="s">
        <v>50</v>
      </c>
      <c r="H697" s="142">
        <v>1026</v>
      </c>
      <c r="I697" s="116">
        <v>4718.3100000000004</v>
      </c>
      <c r="J697" s="116">
        <v>4840986.0600000005</v>
      </c>
      <c r="K697" s="117">
        <v>4718</v>
      </c>
      <c r="L697" s="116">
        <f t="shared" si="33"/>
        <v>4840668</v>
      </c>
      <c r="M697" s="192" t="s">
        <v>465</v>
      </c>
    </row>
    <row r="698" spans="1:13" ht="30" x14ac:dyDescent="0.25">
      <c r="A698" s="112">
        <v>335</v>
      </c>
      <c r="B698" s="113" t="s">
        <v>388</v>
      </c>
      <c r="C698" s="153" t="s">
        <v>453</v>
      </c>
      <c r="D698" s="149" t="s">
        <v>230</v>
      </c>
      <c r="E698" s="149" t="s">
        <v>48</v>
      </c>
      <c r="F698" s="113" t="s">
        <v>281</v>
      </c>
      <c r="G698" s="113" t="s">
        <v>50</v>
      </c>
      <c r="H698" s="142">
        <v>180</v>
      </c>
      <c r="I698" s="116">
        <v>4718.3100000000004</v>
      </c>
      <c r="J698" s="116">
        <v>849295.8</v>
      </c>
      <c r="K698" s="117">
        <v>4718</v>
      </c>
      <c r="L698" s="116">
        <f t="shared" si="33"/>
        <v>849240</v>
      </c>
      <c r="M698" s="192" t="s">
        <v>465</v>
      </c>
    </row>
    <row r="699" spans="1:13" ht="30" x14ac:dyDescent="0.25">
      <c r="A699" s="112">
        <v>336</v>
      </c>
      <c r="B699" s="113" t="s">
        <v>388</v>
      </c>
      <c r="C699" s="153" t="s">
        <v>453</v>
      </c>
      <c r="D699" s="149" t="s">
        <v>230</v>
      </c>
      <c r="E699" s="149" t="s">
        <v>48</v>
      </c>
      <c r="F699" s="113" t="s">
        <v>281</v>
      </c>
      <c r="G699" s="113" t="s">
        <v>50</v>
      </c>
      <c r="H699" s="142">
        <v>55</v>
      </c>
      <c r="I699" s="116">
        <v>644.20000000000005</v>
      </c>
      <c r="J699" s="116">
        <v>35431</v>
      </c>
      <c r="K699" s="117">
        <v>644</v>
      </c>
      <c r="L699" s="116">
        <f t="shared" si="33"/>
        <v>35420</v>
      </c>
      <c r="M699" s="192" t="s">
        <v>465</v>
      </c>
    </row>
    <row r="700" spans="1:13" ht="30" x14ac:dyDescent="0.25">
      <c r="A700" s="112">
        <v>337</v>
      </c>
      <c r="B700" s="113" t="s">
        <v>388</v>
      </c>
      <c r="C700" s="153" t="s">
        <v>453</v>
      </c>
      <c r="D700" s="149" t="s">
        <v>230</v>
      </c>
      <c r="E700" s="149" t="s">
        <v>48</v>
      </c>
      <c r="F700" s="113" t="s">
        <v>281</v>
      </c>
      <c r="G700" s="113" t="s">
        <v>50</v>
      </c>
      <c r="H700" s="142">
        <v>182</v>
      </c>
      <c r="I700" s="116">
        <v>644.20000000000005</v>
      </c>
      <c r="J700" s="116">
        <v>117244.40000000001</v>
      </c>
      <c r="K700" s="117">
        <v>644</v>
      </c>
      <c r="L700" s="116">
        <f t="shared" si="33"/>
        <v>117208</v>
      </c>
      <c r="M700" s="192" t="s">
        <v>465</v>
      </c>
    </row>
    <row r="701" spans="1:13" ht="30" x14ac:dyDescent="0.25">
      <c r="A701" s="112">
        <v>338</v>
      </c>
      <c r="B701" s="113" t="s">
        <v>388</v>
      </c>
      <c r="C701" s="153" t="s">
        <v>453</v>
      </c>
      <c r="D701" s="149" t="s">
        <v>230</v>
      </c>
      <c r="E701" s="149" t="s">
        <v>48</v>
      </c>
      <c r="F701" s="113" t="s">
        <v>281</v>
      </c>
      <c r="G701" s="113" t="s">
        <v>50</v>
      </c>
      <c r="H701" s="142">
        <v>36</v>
      </c>
      <c r="I701" s="116">
        <v>644.20000000000005</v>
      </c>
      <c r="J701" s="116">
        <v>23191.200000000001</v>
      </c>
      <c r="K701" s="117">
        <v>644</v>
      </c>
      <c r="L701" s="116">
        <f t="shared" si="33"/>
        <v>23184</v>
      </c>
      <c r="M701" s="192" t="s">
        <v>465</v>
      </c>
    </row>
    <row r="702" spans="1:13" ht="30" x14ac:dyDescent="0.25">
      <c r="A702" s="112">
        <v>339</v>
      </c>
      <c r="B702" s="113" t="s">
        <v>388</v>
      </c>
      <c r="C702" s="153" t="s">
        <v>453</v>
      </c>
      <c r="D702" s="149" t="s">
        <v>230</v>
      </c>
      <c r="E702" s="149" t="s">
        <v>48</v>
      </c>
      <c r="F702" s="113" t="s">
        <v>281</v>
      </c>
      <c r="G702" s="113" t="s">
        <v>50</v>
      </c>
      <c r="H702" s="142">
        <v>200</v>
      </c>
      <c r="I702" s="116">
        <v>644.20000000000005</v>
      </c>
      <c r="J702" s="116">
        <v>128840.00000000001</v>
      </c>
      <c r="K702" s="117">
        <v>644</v>
      </c>
      <c r="L702" s="116">
        <f t="shared" si="33"/>
        <v>128800</v>
      </c>
      <c r="M702" s="192" t="s">
        <v>465</v>
      </c>
    </row>
    <row r="703" spans="1:13" ht="30" x14ac:dyDescent="0.25">
      <c r="A703" s="112">
        <v>340</v>
      </c>
      <c r="B703" s="113" t="s">
        <v>388</v>
      </c>
      <c r="C703" s="153" t="s">
        <v>453</v>
      </c>
      <c r="D703" s="149" t="s">
        <v>230</v>
      </c>
      <c r="E703" s="149" t="s">
        <v>48</v>
      </c>
      <c r="F703" s="113" t="s">
        <v>281</v>
      </c>
      <c r="G703" s="113" t="s">
        <v>50</v>
      </c>
      <c r="H703" s="142">
        <v>180</v>
      </c>
      <c r="I703" s="116">
        <v>644.20000000000005</v>
      </c>
      <c r="J703" s="116">
        <v>115956.00000000001</v>
      </c>
      <c r="K703" s="117">
        <v>644</v>
      </c>
      <c r="L703" s="116">
        <f t="shared" si="33"/>
        <v>115920</v>
      </c>
      <c r="M703" s="192" t="s">
        <v>465</v>
      </c>
    </row>
    <row r="704" spans="1:13" ht="30" x14ac:dyDescent="0.25">
      <c r="A704" s="112">
        <v>341</v>
      </c>
      <c r="B704" s="113" t="s">
        <v>388</v>
      </c>
      <c r="C704" s="153" t="s">
        <v>453</v>
      </c>
      <c r="D704" s="149" t="s">
        <v>230</v>
      </c>
      <c r="E704" s="149" t="s">
        <v>48</v>
      </c>
      <c r="F704" s="113" t="s">
        <v>281</v>
      </c>
      <c r="G704" s="113" t="s">
        <v>50</v>
      </c>
      <c r="H704" s="142">
        <v>160</v>
      </c>
      <c r="I704" s="116">
        <v>644.20000000000005</v>
      </c>
      <c r="J704" s="116">
        <v>103072</v>
      </c>
      <c r="K704" s="117">
        <v>644</v>
      </c>
      <c r="L704" s="116">
        <f t="shared" si="33"/>
        <v>103040</v>
      </c>
      <c r="M704" s="192" t="s">
        <v>465</v>
      </c>
    </row>
    <row r="705" spans="1:13" ht="15" x14ac:dyDescent="0.25">
      <c r="A705" s="112">
        <v>342</v>
      </c>
      <c r="B705" s="113" t="s">
        <v>388</v>
      </c>
      <c r="C705" s="153" t="s">
        <v>453</v>
      </c>
      <c r="D705" s="149" t="s">
        <v>22</v>
      </c>
      <c r="E705" s="149" t="s">
        <v>41</v>
      </c>
      <c r="F705" s="149" t="s">
        <v>191</v>
      </c>
      <c r="G705" s="113" t="s">
        <v>70</v>
      </c>
      <c r="H705" s="142">
        <v>1</v>
      </c>
      <c r="I705" s="116">
        <v>29560.36</v>
      </c>
      <c r="J705" s="116">
        <v>29560.36</v>
      </c>
      <c r="K705" s="117">
        <v>25126.31</v>
      </c>
      <c r="L705" s="116">
        <f t="shared" si="33"/>
        <v>25126.31</v>
      </c>
      <c r="M705" s="72" t="s">
        <v>243</v>
      </c>
    </row>
    <row r="706" spans="1:13" ht="15" x14ac:dyDescent="0.25">
      <c r="A706" s="112">
        <v>343</v>
      </c>
      <c r="B706" s="113" t="s">
        <v>388</v>
      </c>
      <c r="C706" s="153" t="s">
        <v>453</v>
      </c>
      <c r="D706" s="149" t="s">
        <v>22</v>
      </c>
      <c r="E706" s="149" t="s">
        <v>41</v>
      </c>
      <c r="F706" s="149" t="s">
        <v>191</v>
      </c>
      <c r="G706" s="113" t="s">
        <v>70</v>
      </c>
      <c r="H706" s="142">
        <v>1</v>
      </c>
      <c r="I706" s="116">
        <v>29560.36</v>
      </c>
      <c r="J706" s="116">
        <v>29560.36</v>
      </c>
      <c r="K706" s="117">
        <v>25126.31</v>
      </c>
      <c r="L706" s="116">
        <f t="shared" si="33"/>
        <v>25126.31</v>
      </c>
      <c r="M706" s="72" t="s">
        <v>243</v>
      </c>
    </row>
    <row r="707" spans="1:13" ht="15" x14ac:dyDescent="0.25">
      <c r="A707" s="112">
        <v>344</v>
      </c>
      <c r="B707" s="113" t="s">
        <v>388</v>
      </c>
      <c r="C707" s="153" t="s">
        <v>453</v>
      </c>
      <c r="D707" s="149" t="s">
        <v>22</v>
      </c>
      <c r="E707" s="149" t="s">
        <v>41</v>
      </c>
      <c r="F707" s="149" t="s">
        <v>191</v>
      </c>
      <c r="G707" s="113" t="s">
        <v>70</v>
      </c>
      <c r="H707" s="142">
        <v>1</v>
      </c>
      <c r="I707" s="116">
        <v>29264.76</v>
      </c>
      <c r="J707" s="116">
        <v>29264.76</v>
      </c>
      <c r="K707" s="117">
        <v>24875.05</v>
      </c>
      <c r="L707" s="116">
        <f t="shared" si="33"/>
        <v>24875.05</v>
      </c>
      <c r="M707" s="72" t="s">
        <v>243</v>
      </c>
    </row>
    <row r="708" spans="1:13" ht="15" x14ac:dyDescent="0.25">
      <c r="A708" s="112">
        <v>345</v>
      </c>
      <c r="B708" s="113" t="s">
        <v>388</v>
      </c>
      <c r="C708" s="153" t="s">
        <v>453</v>
      </c>
      <c r="D708" s="149" t="s">
        <v>22</v>
      </c>
      <c r="E708" s="149" t="s">
        <v>41</v>
      </c>
      <c r="F708" s="149" t="s">
        <v>191</v>
      </c>
      <c r="G708" s="113" t="s">
        <v>70</v>
      </c>
      <c r="H708" s="142">
        <v>1</v>
      </c>
      <c r="I708" s="116">
        <v>29560.36</v>
      </c>
      <c r="J708" s="116">
        <v>29560.36</v>
      </c>
      <c r="K708" s="117">
        <v>25126.31</v>
      </c>
      <c r="L708" s="116">
        <f t="shared" si="33"/>
        <v>25126.31</v>
      </c>
      <c r="M708" s="72" t="s">
        <v>243</v>
      </c>
    </row>
    <row r="709" spans="1:13" ht="15" x14ac:dyDescent="0.25">
      <c r="A709" s="112">
        <v>346</v>
      </c>
      <c r="B709" s="113" t="s">
        <v>388</v>
      </c>
      <c r="C709" s="153" t="s">
        <v>453</v>
      </c>
      <c r="D709" s="149" t="s">
        <v>22</v>
      </c>
      <c r="E709" s="149" t="s">
        <v>41</v>
      </c>
      <c r="F709" s="149" t="s">
        <v>191</v>
      </c>
      <c r="G709" s="113" t="s">
        <v>70</v>
      </c>
      <c r="H709" s="142">
        <v>1</v>
      </c>
      <c r="I709" s="116">
        <v>29560.36</v>
      </c>
      <c r="J709" s="116">
        <v>29560.36</v>
      </c>
      <c r="K709" s="117">
        <v>25126.31</v>
      </c>
      <c r="L709" s="116">
        <f t="shared" si="33"/>
        <v>25126.31</v>
      </c>
      <c r="M709" s="72" t="s">
        <v>243</v>
      </c>
    </row>
    <row r="710" spans="1:13" ht="15" x14ac:dyDescent="0.25">
      <c r="A710" s="112">
        <v>347</v>
      </c>
      <c r="B710" s="113" t="s">
        <v>388</v>
      </c>
      <c r="C710" s="153" t="s">
        <v>453</v>
      </c>
      <c r="D710" s="149" t="s">
        <v>22</v>
      </c>
      <c r="E710" s="149" t="s">
        <v>41</v>
      </c>
      <c r="F710" s="149" t="s">
        <v>191</v>
      </c>
      <c r="G710" s="113" t="s">
        <v>70</v>
      </c>
      <c r="H710" s="142">
        <v>1</v>
      </c>
      <c r="I710" s="116">
        <v>29560.36</v>
      </c>
      <c r="J710" s="116">
        <v>29560.36</v>
      </c>
      <c r="K710" s="117">
        <v>25126.31</v>
      </c>
      <c r="L710" s="116">
        <f t="shared" si="33"/>
        <v>25126.31</v>
      </c>
      <c r="M710" s="72" t="s">
        <v>243</v>
      </c>
    </row>
    <row r="711" spans="1:13" ht="15" x14ac:dyDescent="0.25">
      <c r="A711" s="112">
        <v>348</v>
      </c>
      <c r="B711" s="113" t="s">
        <v>388</v>
      </c>
      <c r="C711" s="153" t="s">
        <v>453</v>
      </c>
      <c r="D711" s="149" t="s">
        <v>99</v>
      </c>
      <c r="E711" s="113" t="s">
        <v>41</v>
      </c>
      <c r="F711" s="113" t="s">
        <v>124</v>
      </c>
      <c r="G711" s="113" t="s">
        <v>70</v>
      </c>
      <c r="H711" s="142">
        <v>1</v>
      </c>
      <c r="I711" s="116">
        <v>46053.42</v>
      </c>
      <c r="J711" s="116">
        <v>46053.42</v>
      </c>
      <c r="K711" s="117">
        <v>39145.410000000003</v>
      </c>
      <c r="L711" s="116">
        <f t="shared" si="33"/>
        <v>39145.410000000003</v>
      </c>
      <c r="M711" s="25" t="s">
        <v>71</v>
      </c>
    </row>
    <row r="712" spans="1:13" ht="15" x14ac:dyDescent="0.25">
      <c r="A712" s="112">
        <v>349</v>
      </c>
      <c r="B712" s="113" t="s">
        <v>388</v>
      </c>
      <c r="C712" s="153" t="s">
        <v>453</v>
      </c>
      <c r="D712" s="149" t="s">
        <v>99</v>
      </c>
      <c r="E712" s="113" t="s">
        <v>41</v>
      </c>
      <c r="F712" s="113" t="s">
        <v>124</v>
      </c>
      <c r="G712" s="113" t="s">
        <v>70</v>
      </c>
      <c r="H712" s="142">
        <v>1</v>
      </c>
      <c r="I712" s="116">
        <v>46053.42</v>
      </c>
      <c r="J712" s="116">
        <v>46053.42</v>
      </c>
      <c r="K712" s="117">
        <v>39145.410000000003</v>
      </c>
      <c r="L712" s="116">
        <f t="shared" si="33"/>
        <v>39145.410000000003</v>
      </c>
      <c r="M712" s="25" t="s">
        <v>71</v>
      </c>
    </row>
    <row r="713" spans="1:13" ht="15" x14ac:dyDescent="0.25">
      <c r="A713" s="112">
        <v>350</v>
      </c>
      <c r="B713" s="113" t="s">
        <v>388</v>
      </c>
      <c r="C713" s="153" t="s">
        <v>453</v>
      </c>
      <c r="D713" s="149" t="s">
        <v>99</v>
      </c>
      <c r="E713" s="113" t="s">
        <v>41</v>
      </c>
      <c r="F713" s="113" t="s">
        <v>124</v>
      </c>
      <c r="G713" s="113" t="s">
        <v>70</v>
      </c>
      <c r="H713" s="142">
        <v>1</v>
      </c>
      <c r="I713" s="116">
        <v>46053.42</v>
      </c>
      <c r="J713" s="116">
        <v>46053.42</v>
      </c>
      <c r="K713" s="117">
        <v>39145.410000000003</v>
      </c>
      <c r="L713" s="116">
        <f t="shared" si="33"/>
        <v>39145.410000000003</v>
      </c>
      <c r="M713" s="25" t="s">
        <v>71</v>
      </c>
    </row>
    <row r="714" spans="1:13" ht="15" x14ac:dyDescent="0.25">
      <c r="A714" s="112">
        <v>351</v>
      </c>
      <c r="B714" s="113" t="s">
        <v>388</v>
      </c>
      <c r="C714" s="153" t="s">
        <v>453</v>
      </c>
      <c r="D714" s="149" t="s">
        <v>99</v>
      </c>
      <c r="E714" s="113" t="s">
        <v>41</v>
      </c>
      <c r="F714" s="113" t="s">
        <v>124</v>
      </c>
      <c r="G714" s="113" t="s">
        <v>70</v>
      </c>
      <c r="H714" s="142">
        <v>1</v>
      </c>
      <c r="I714" s="116">
        <v>46053.42</v>
      </c>
      <c r="J714" s="116">
        <v>46053.42</v>
      </c>
      <c r="K714" s="117">
        <v>39145.410000000003</v>
      </c>
      <c r="L714" s="116">
        <f t="shared" si="33"/>
        <v>39145.410000000003</v>
      </c>
      <c r="M714" s="25" t="s">
        <v>71</v>
      </c>
    </row>
    <row r="715" spans="1:13" ht="45" x14ac:dyDescent="0.25">
      <c r="A715" s="112">
        <v>352</v>
      </c>
      <c r="B715" s="113" t="s">
        <v>388</v>
      </c>
      <c r="C715" s="153" t="s">
        <v>453</v>
      </c>
      <c r="D715" s="149" t="s">
        <v>15</v>
      </c>
      <c r="E715" s="113" t="s">
        <v>41</v>
      </c>
      <c r="F715" s="113" t="s">
        <v>16</v>
      </c>
      <c r="G715" s="113" t="s">
        <v>70</v>
      </c>
      <c r="H715" s="142">
        <v>48</v>
      </c>
      <c r="I715" s="116">
        <v>39073.81</v>
      </c>
      <c r="J715" s="116">
        <v>1875542.88</v>
      </c>
      <c r="K715" s="117">
        <v>33212.74</v>
      </c>
      <c r="L715" s="116">
        <f t="shared" si="33"/>
        <v>1594211.52</v>
      </c>
      <c r="M715" s="192" t="s">
        <v>458</v>
      </c>
    </row>
    <row r="716" spans="1:13" ht="45" x14ac:dyDescent="0.25">
      <c r="A716" s="112">
        <v>353</v>
      </c>
      <c r="B716" s="113" t="s">
        <v>388</v>
      </c>
      <c r="C716" s="153" t="s">
        <v>453</v>
      </c>
      <c r="D716" s="149" t="s">
        <v>15</v>
      </c>
      <c r="E716" s="113" t="s">
        <v>41</v>
      </c>
      <c r="F716" s="113" t="s">
        <v>16</v>
      </c>
      <c r="G716" s="113" t="s">
        <v>70</v>
      </c>
      <c r="H716" s="142">
        <v>11</v>
      </c>
      <c r="I716" s="116">
        <v>39073.81</v>
      </c>
      <c r="J716" s="116">
        <v>429811.91</v>
      </c>
      <c r="K716" s="117">
        <v>33212.74</v>
      </c>
      <c r="L716" s="116">
        <f t="shared" si="33"/>
        <v>365340.13999999996</v>
      </c>
      <c r="M716" s="192" t="s">
        <v>458</v>
      </c>
    </row>
    <row r="717" spans="1:13" ht="15" x14ac:dyDescent="0.25">
      <c r="A717" s="112">
        <v>354</v>
      </c>
      <c r="B717" s="113" t="s">
        <v>388</v>
      </c>
      <c r="C717" s="153" t="s">
        <v>453</v>
      </c>
      <c r="D717" s="154" t="s">
        <v>93</v>
      </c>
      <c r="E717" s="149" t="s">
        <v>94</v>
      </c>
      <c r="F717" s="149" t="s">
        <v>95</v>
      </c>
      <c r="G717" s="113" t="s">
        <v>402</v>
      </c>
      <c r="H717" s="142">
        <v>68</v>
      </c>
      <c r="I717" s="116">
        <v>12638.77</v>
      </c>
      <c r="J717" s="116">
        <v>859436.36</v>
      </c>
      <c r="K717" s="117">
        <v>10742.95</v>
      </c>
      <c r="L717" s="116">
        <f t="shared" si="33"/>
        <v>730520.60000000009</v>
      </c>
      <c r="M717" s="192" t="s">
        <v>390</v>
      </c>
    </row>
    <row r="718" spans="1:13" ht="25.5" x14ac:dyDescent="0.25">
      <c r="A718" s="112">
        <v>355</v>
      </c>
      <c r="B718" s="113" t="s">
        <v>388</v>
      </c>
      <c r="C718" s="153" t="s">
        <v>453</v>
      </c>
      <c r="D718" s="154" t="s">
        <v>29</v>
      </c>
      <c r="E718" s="149" t="s">
        <v>187</v>
      </c>
      <c r="F718" s="149" t="s">
        <v>143</v>
      </c>
      <c r="G718" s="113" t="s">
        <v>402</v>
      </c>
      <c r="H718" s="142">
        <v>150</v>
      </c>
      <c r="I718" s="116">
        <v>3213.38</v>
      </c>
      <c r="J718" s="116">
        <v>482007</v>
      </c>
      <c r="K718" s="117">
        <v>3213.38</v>
      </c>
      <c r="L718" s="116">
        <f t="shared" si="33"/>
        <v>482007</v>
      </c>
      <c r="M718" s="8" t="s">
        <v>18</v>
      </c>
    </row>
    <row r="719" spans="1:13" ht="25.5" x14ac:dyDescent="0.25">
      <c r="A719" s="112">
        <v>356</v>
      </c>
      <c r="B719" s="113" t="s">
        <v>388</v>
      </c>
      <c r="C719" s="153" t="s">
        <v>453</v>
      </c>
      <c r="D719" s="154" t="s">
        <v>29</v>
      </c>
      <c r="E719" s="149" t="s">
        <v>187</v>
      </c>
      <c r="F719" s="149" t="s">
        <v>143</v>
      </c>
      <c r="G719" s="113" t="s">
        <v>402</v>
      </c>
      <c r="H719" s="142">
        <v>400</v>
      </c>
      <c r="I719" s="116">
        <v>3213.38</v>
      </c>
      <c r="J719" s="116">
        <v>1285352</v>
      </c>
      <c r="K719" s="117">
        <v>3213.38</v>
      </c>
      <c r="L719" s="116">
        <f t="shared" si="33"/>
        <v>1285352</v>
      </c>
      <c r="M719" s="8" t="s">
        <v>18</v>
      </c>
    </row>
    <row r="720" spans="1:13" ht="15" x14ac:dyDescent="0.25">
      <c r="A720" s="112">
        <v>357</v>
      </c>
      <c r="B720" s="113" t="s">
        <v>388</v>
      </c>
      <c r="C720" s="155" t="s">
        <v>459</v>
      </c>
      <c r="D720" s="133" t="s">
        <v>460</v>
      </c>
      <c r="E720" s="155" t="s">
        <v>41</v>
      </c>
      <c r="F720" s="155" t="s">
        <v>95</v>
      </c>
      <c r="G720" s="113" t="s">
        <v>17</v>
      </c>
      <c r="H720" s="156">
        <v>429</v>
      </c>
      <c r="I720" s="116">
        <v>21220.240000000002</v>
      </c>
      <c r="J720" s="116">
        <v>9103482.9600000009</v>
      </c>
      <c r="K720" s="117">
        <v>20159.23</v>
      </c>
      <c r="L720" s="116">
        <f t="shared" si="33"/>
        <v>8648309.6699999999</v>
      </c>
      <c r="M720" s="72" t="s">
        <v>243</v>
      </c>
    </row>
    <row r="721" spans="1:13" ht="15" x14ac:dyDescent="0.25">
      <c r="A721" s="112">
        <v>358</v>
      </c>
      <c r="B721" s="113" t="s">
        <v>388</v>
      </c>
      <c r="C721" s="155" t="s">
        <v>459</v>
      </c>
      <c r="D721" s="133" t="s">
        <v>460</v>
      </c>
      <c r="E721" s="155" t="s">
        <v>41</v>
      </c>
      <c r="F721" s="155" t="s">
        <v>95</v>
      </c>
      <c r="G721" s="113" t="s">
        <v>17</v>
      </c>
      <c r="H721" s="156">
        <v>57</v>
      </c>
      <c r="I721" s="116">
        <v>21220.240000000002</v>
      </c>
      <c r="J721" s="116">
        <v>1209553.6800000002</v>
      </c>
      <c r="K721" s="117">
        <v>20159.23</v>
      </c>
      <c r="L721" s="116">
        <f t="shared" si="33"/>
        <v>1149076.1099999999</v>
      </c>
      <c r="M721" s="72" t="s">
        <v>243</v>
      </c>
    </row>
    <row r="722" spans="1:13" ht="15" x14ac:dyDescent="0.25">
      <c r="A722" s="112">
        <v>359</v>
      </c>
      <c r="B722" s="113" t="s">
        <v>388</v>
      </c>
      <c r="C722" s="155" t="s">
        <v>459</v>
      </c>
      <c r="D722" s="133" t="s">
        <v>460</v>
      </c>
      <c r="E722" s="155" t="s">
        <v>41</v>
      </c>
      <c r="F722" s="155" t="s">
        <v>95</v>
      </c>
      <c r="G722" s="113" t="s">
        <v>17</v>
      </c>
      <c r="H722" s="156">
        <v>107</v>
      </c>
      <c r="I722" s="116">
        <v>21220.240000000002</v>
      </c>
      <c r="J722" s="116">
        <v>2270565.6800000002</v>
      </c>
      <c r="K722" s="117">
        <v>20159.23</v>
      </c>
      <c r="L722" s="116">
        <f t="shared" si="33"/>
        <v>2157037.61</v>
      </c>
      <c r="M722" s="72" t="s">
        <v>243</v>
      </c>
    </row>
    <row r="723" spans="1:13" ht="15" x14ac:dyDescent="0.25">
      <c r="A723" s="112">
        <v>360</v>
      </c>
      <c r="B723" s="113" t="s">
        <v>388</v>
      </c>
      <c r="C723" s="155" t="s">
        <v>459</v>
      </c>
      <c r="D723" s="133" t="s">
        <v>460</v>
      </c>
      <c r="E723" s="155" t="s">
        <v>41</v>
      </c>
      <c r="F723" s="155" t="s">
        <v>95</v>
      </c>
      <c r="G723" s="113" t="s">
        <v>17</v>
      </c>
      <c r="H723" s="156">
        <v>151</v>
      </c>
      <c r="I723" s="116">
        <v>21220.240000000002</v>
      </c>
      <c r="J723" s="116">
        <v>3204256.24</v>
      </c>
      <c r="K723" s="117">
        <v>20159.23</v>
      </c>
      <c r="L723" s="116">
        <f t="shared" si="33"/>
        <v>3044043.73</v>
      </c>
      <c r="M723" s="72" t="s">
        <v>243</v>
      </c>
    </row>
    <row r="724" spans="1:13" ht="15" x14ac:dyDescent="0.25">
      <c r="A724" s="112">
        <v>361</v>
      </c>
      <c r="B724" s="113" t="s">
        <v>388</v>
      </c>
      <c r="C724" s="155" t="s">
        <v>459</v>
      </c>
      <c r="D724" s="133" t="s">
        <v>460</v>
      </c>
      <c r="E724" s="155" t="s">
        <v>41</v>
      </c>
      <c r="F724" s="155" t="s">
        <v>95</v>
      </c>
      <c r="G724" s="113" t="s">
        <v>17</v>
      </c>
      <c r="H724" s="156">
        <v>286</v>
      </c>
      <c r="I724" s="116">
        <v>21220.240000000002</v>
      </c>
      <c r="J724" s="116">
        <v>6068988.6400000006</v>
      </c>
      <c r="K724" s="117">
        <v>20159.23</v>
      </c>
      <c r="L724" s="116">
        <f t="shared" si="33"/>
        <v>5765539.7800000003</v>
      </c>
      <c r="M724" s="72" t="s">
        <v>243</v>
      </c>
    </row>
    <row r="725" spans="1:13" ht="15" x14ac:dyDescent="0.25">
      <c r="A725" s="112">
        <v>362</v>
      </c>
      <c r="B725" s="113" t="s">
        <v>388</v>
      </c>
      <c r="C725" s="155" t="s">
        <v>459</v>
      </c>
      <c r="D725" s="133" t="s">
        <v>460</v>
      </c>
      <c r="E725" s="155" t="s">
        <v>41</v>
      </c>
      <c r="F725" s="155" t="s">
        <v>95</v>
      </c>
      <c r="G725" s="113" t="s">
        <v>17</v>
      </c>
      <c r="H725" s="156">
        <v>107</v>
      </c>
      <c r="I725" s="116">
        <v>21220.240000000002</v>
      </c>
      <c r="J725" s="116">
        <v>2270565.6800000002</v>
      </c>
      <c r="K725" s="117">
        <v>20159.23</v>
      </c>
      <c r="L725" s="116">
        <f t="shared" si="33"/>
        <v>2157037.61</v>
      </c>
      <c r="M725" s="72" t="s">
        <v>243</v>
      </c>
    </row>
    <row r="726" spans="1:13" ht="15" x14ac:dyDescent="0.25">
      <c r="A726" s="112">
        <v>363</v>
      </c>
      <c r="B726" s="113" t="s">
        <v>388</v>
      </c>
      <c r="C726" s="155" t="s">
        <v>459</v>
      </c>
      <c r="D726" s="133" t="s">
        <v>460</v>
      </c>
      <c r="E726" s="155" t="s">
        <v>41</v>
      </c>
      <c r="F726" s="155" t="s">
        <v>95</v>
      </c>
      <c r="G726" s="113" t="s">
        <v>17</v>
      </c>
      <c r="H726" s="156">
        <v>114</v>
      </c>
      <c r="I726" s="116">
        <v>21220.240000000002</v>
      </c>
      <c r="J726" s="116">
        <v>2419107.3600000003</v>
      </c>
      <c r="K726" s="117">
        <v>20159.23</v>
      </c>
      <c r="L726" s="116">
        <f t="shared" si="33"/>
        <v>2298152.2199999997</v>
      </c>
      <c r="M726" s="72" t="s">
        <v>243</v>
      </c>
    </row>
    <row r="727" spans="1:13" ht="15" x14ac:dyDescent="0.25">
      <c r="A727" s="112">
        <v>364</v>
      </c>
      <c r="B727" s="113" t="s">
        <v>388</v>
      </c>
      <c r="C727" s="155" t="s">
        <v>459</v>
      </c>
      <c r="D727" s="133" t="s">
        <v>460</v>
      </c>
      <c r="E727" s="155" t="s">
        <v>41</v>
      </c>
      <c r="F727" s="155" t="s">
        <v>95</v>
      </c>
      <c r="G727" s="113" t="s">
        <v>17</v>
      </c>
      <c r="H727" s="156">
        <v>439</v>
      </c>
      <c r="I727" s="116">
        <v>21220.240000000002</v>
      </c>
      <c r="J727" s="116">
        <v>9315685.3600000013</v>
      </c>
      <c r="K727" s="117">
        <v>20159.23</v>
      </c>
      <c r="L727" s="116">
        <f t="shared" si="33"/>
        <v>8849901.9700000007</v>
      </c>
      <c r="M727" s="72" t="s">
        <v>243</v>
      </c>
    </row>
    <row r="728" spans="1:13" ht="15" x14ac:dyDescent="0.25">
      <c r="A728" s="112">
        <v>365</v>
      </c>
      <c r="B728" s="113" t="s">
        <v>388</v>
      </c>
      <c r="C728" s="155" t="s">
        <v>459</v>
      </c>
      <c r="D728" s="133" t="s">
        <v>460</v>
      </c>
      <c r="E728" s="155" t="s">
        <v>41</v>
      </c>
      <c r="F728" s="155" t="s">
        <v>95</v>
      </c>
      <c r="G728" s="113" t="s">
        <v>17</v>
      </c>
      <c r="H728" s="156">
        <v>214</v>
      </c>
      <c r="I728" s="116">
        <v>21220.240000000002</v>
      </c>
      <c r="J728" s="116">
        <v>4541131.3600000003</v>
      </c>
      <c r="K728" s="117">
        <v>20159.23</v>
      </c>
      <c r="L728" s="116">
        <f t="shared" si="33"/>
        <v>4314075.22</v>
      </c>
      <c r="M728" s="72" t="s">
        <v>243</v>
      </c>
    </row>
    <row r="729" spans="1:13" ht="15" x14ac:dyDescent="0.25">
      <c r="A729" s="112">
        <v>366</v>
      </c>
      <c r="B729" s="113" t="s">
        <v>388</v>
      </c>
      <c r="C729" s="155" t="s">
        <v>459</v>
      </c>
      <c r="D729" s="133" t="s">
        <v>460</v>
      </c>
      <c r="E729" s="155" t="s">
        <v>41</v>
      </c>
      <c r="F729" s="155" t="s">
        <v>95</v>
      </c>
      <c r="G729" s="113" t="s">
        <v>17</v>
      </c>
      <c r="H729" s="156">
        <v>113</v>
      </c>
      <c r="I729" s="116">
        <v>21220.240000000002</v>
      </c>
      <c r="J729" s="116">
        <v>2397887.12</v>
      </c>
      <c r="K729" s="117">
        <v>20159.23</v>
      </c>
      <c r="L729" s="116">
        <f t="shared" si="33"/>
        <v>2277992.9899999998</v>
      </c>
      <c r="M729" s="72" t="s">
        <v>243</v>
      </c>
    </row>
    <row r="730" spans="1:13" ht="15" x14ac:dyDescent="0.25">
      <c r="A730" s="112">
        <v>367</v>
      </c>
      <c r="B730" s="113" t="s">
        <v>388</v>
      </c>
      <c r="C730" s="155" t="s">
        <v>459</v>
      </c>
      <c r="D730" s="133" t="s">
        <v>22</v>
      </c>
      <c r="E730" s="155" t="s">
        <v>41</v>
      </c>
      <c r="F730" s="155" t="s">
        <v>191</v>
      </c>
      <c r="G730" s="113" t="s">
        <v>17</v>
      </c>
      <c r="H730" s="156">
        <v>7</v>
      </c>
      <c r="I730" s="116">
        <v>29560.36</v>
      </c>
      <c r="J730" s="116">
        <v>206922.52000000002</v>
      </c>
      <c r="K730" s="117">
        <v>29264.76</v>
      </c>
      <c r="L730" s="116">
        <f t="shared" si="33"/>
        <v>204853.31999999998</v>
      </c>
      <c r="M730" s="72" t="s">
        <v>243</v>
      </c>
    </row>
    <row r="731" spans="1:13" ht="15" x14ac:dyDescent="0.25">
      <c r="A731" s="112">
        <v>368</v>
      </c>
      <c r="B731" s="113" t="s">
        <v>388</v>
      </c>
      <c r="C731" s="155" t="s">
        <v>459</v>
      </c>
      <c r="D731" s="133" t="s">
        <v>22</v>
      </c>
      <c r="E731" s="155" t="s">
        <v>41</v>
      </c>
      <c r="F731" s="155" t="s">
        <v>191</v>
      </c>
      <c r="G731" s="113" t="s">
        <v>17</v>
      </c>
      <c r="H731" s="156">
        <v>9</v>
      </c>
      <c r="I731" s="116">
        <v>29560.36</v>
      </c>
      <c r="J731" s="116">
        <v>266043.24</v>
      </c>
      <c r="K731" s="117">
        <v>29264.76</v>
      </c>
      <c r="L731" s="116">
        <f t="shared" si="33"/>
        <v>263382.83999999997</v>
      </c>
      <c r="M731" s="72" t="s">
        <v>243</v>
      </c>
    </row>
    <row r="732" spans="1:13" ht="15" x14ac:dyDescent="0.25">
      <c r="A732" s="112">
        <v>369</v>
      </c>
      <c r="B732" s="113" t="s">
        <v>388</v>
      </c>
      <c r="C732" s="155" t="s">
        <v>459</v>
      </c>
      <c r="D732" s="133" t="s">
        <v>22</v>
      </c>
      <c r="E732" s="155" t="s">
        <v>41</v>
      </c>
      <c r="F732" s="155" t="s">
        <v>191</v>
      </c>
      <c r="G732" s="113" t="s">
        <v>17</v>
      </c>
      <c r="H732" s="156">
        <v>7</v>
      </c>
      <c r="I732" s="116">
        <v>29560.36</v>
      </c>
      <c r="J732" s="116">
        <v>206922.52000000002</v>
      </c>
      <c r="K732" s="117">
        <v>29264.76</v>
      </c>
      <c r="L732" s="116">
        <f t="shared" si="33"/>
        <v>204853.31999999998</v>
      </c>
      <c r="M732" s="72" t="s">
        <v>243</v>
      </c>
    </row>
    <row r="733" spans="1:13" ht="15" x14ac:dyDescent="0.25">
      <c r="A733" s="112">
        <v>370</v>
      </c>
      <c r="B733" s="113" t="s">
        <v>388</v>
      </c>
      <c r="C733" s="155" t="s">
        <v>459</v>
      </c>
      <c r="D733" s="133" t="s">
        <v>22</v>
      </c>
      <c r="E733" s="155" t="s">
        <v>41</v>
      </c>
      <c r="F733" s="155" t="s">
        <v>191</v>
      </c>
      <c r="G733" s="113" t="s">
        <v>17</v>
      </c>
      <c r="H733" s="156">
        <v>24</v>
      </c>
      <c r="I733" s="116">
        <v>29560.36</v>
      </c>
      <c r="J733" s="116">
        <v>709448.64</v>
      </c>
      <c r="K733" s="117">
        <v>29264.76</v>
      </c>
      <c r="L733" s="116">
        <f t="shared" si="33"/>
        <v>702354.24</v>
      </c>
      <c r="M733" s="72" t="s">
        <v>243</v>
      </c>
    </row>
    <row r="734" spans="1:13" ht="15" x14ac:dyDescent="0.25">
      <c r="A734" s="112">
        <v>371</v>
      </c>
      <c r="B734" s="113" t="s">
        <v>388</v>
      </c>
      <c r="C734" s="155" t="s">
        <v>459</v>
      </c>
      <c r="D734" s="133" t="s">
        <v>22</v>
      </c>
      <c r="E734" s="155" t="s">
        <v>41</v>
      </c>
      <c r="F734" s="155" t="s">
        <v>191</v>
      </c>
      <c r="G734" s="113" t="s">
        <v>17</v>
      </c>
      <c r="H734" s="156">
        <v>10</v>
      </c>
      <c r="I734" s="116">
        <v>29560.36</v>
      </c>
      <c r="J734" s="116">
        <v>295603.59999999998</v>
      </c>
      <c r="K734" s="117">
        <v>29264.76</v>
      </c>
      <c r="L734" s="116">
        <f t="shared" si="33"/>
        <v>292647.59999999998</v>
      </c>
      <c r="M734" s="72" t="s">
        <v>243</v>
      </c>
    </row>
    <row r="735" spans="1:13" ht="15" x14ac:dyDescent="0.25">
      <c r="A735" s="112">
        <v>372</v>
      </c>
      <c r="B735" s="113" t="s">
        <v>388</v>
      </c>
      <c r="C735" s="155" t="s">
        <v>459</v>
      </c>
      <c r="D735" s="133" t="s">
        <v>22</v>
      </c>
      <c r="E735" s="155" t="s">
        <v>41</v>
      </c>
      <c r="F735" s="155" t="s">
        <v>191</v>
      </c>
      <c r="G735" s="113" t="s">
        <v>17</v>
      </c>
      <c r="H735" s="156">
        <v>3</v>
      </c>
      <c r="I735" s="116">
        <v>29560.36</v>
      </c>
      <c r="J735" s="116">
        <v>88681.08</v>
      </c>
      <c r="K735" s="117">
        <v>29264.76</v>
      </c>
      <c r="L735" s="116">
        <f t="shared" si="33"/>
        <v>87794.28</v>
      </c>
      <c r="M735" s="72" t="s">
        <v>243</v>
      </c>
    </row>
    <row r="736" spans="1:13" ht="15" x14ac:dyDescent="0.25">
      <c r="A736" s="112">
        <v>373</v>
      </c>
      <c r="B736" s="113" t="s">
        <v>388</v>
      </c>
      <c r="C736" s="155" t="s">
        <v>459</v>
      </c>
      <c r="D736" s="133" t="s">
        <v>22</v>
      </c>
      <c r="E736" s="155" t="s">
        <v>41</v>
      </c>
      <c r="F736" s="155" t="s">
        <v>191</v>
      </c>
      <c r="G736" s="113" t="s">
        <v>17</v>
      </c>
      <c r="H736" s="156">
        <v>2</v>
      </c>
      <c r="I736" s="116">
        <v>29560.36</v>
      </c>
      <c r="J736" s="116">
        <v>59120.72</v>
      </c>
      <c r="K736" s="117">
        <v>29264.76</v>
      </c>
      <c r="L736" s="116">
        <f t="shared" si="33"/>
        <v>58529.52</v>
      </c>
      <c r="M736" s="72" t="s">
        <v>243</v>
      </c>
    </row>
    <row r="737" spans="1:13" ht="15" x14ac:dyDescent="0.25">
      <c r="A737" s="112">
        <v>374</v>
      </c>
      <c r="B737" s="113" t="s">
        <v>388</v>
      </c>
      <c r="C737" s="155" t="s">
        <v>459</v>
      </c>
      <c r="D737" s="133" t="s">
        <v>22</v>
      </c>
      <c r="E737" s="155" t="s">
        <v>41</v>
      </c>
      <c r="F737" s="155" t="s">
        <v>191</v>
      </c>
      <c r="G737" s="113" t="s">
        <v>17</v>
      </c>
      <c r="H737" s="156">
        <v>1</v>
      </c>
      <c r="I737" s="116">
        <v>29560.36</v>
      </c>
      <c r="J737" s="116">
        <v>29560.36</v>
      </c>
      <c r="K737" s="117">
        <v>29264.76</v>
      </c>
      <c r="L737" s="116">
        <f t="shared" si="33"/>
        <v>29264.76</v>
      </c>
      <c r="M737" s="72" t="s">
        <v>243</v>
      </c>
    </row>
    <row r="738" spans="1:13" ht="15" x14ac:dyDescent="0.25">
      <c r="A738" s="112">
        <v>375</v>
      </c>
      <c r="B738" s="113" t="s">
        <v>388</v>
      </c>
      <c r="C738" s="155" t="s">
        <v>459</v>
      </c>
      <c r="D738" s="133" t="s">
        <v>22</v>
      </c>
      <c r="E738" s="155" t="s">
        <v>41</v>
      </c>
      <c r="F738" s="155" t="s">
        <v>191</v>
      </c>
      <c r="G738" s="113" t="s">
        <v>17</v>
      </c>
      <c r="H738" s="156">
        <v>3</v>
      </c>
      <c r="I738" s="116">
        <v>29560.36</v>
      </c>
      <c r="J738" s="116">
        <v>88681.08</v>
      </c>
      <c r="K738" s="117">
        <v>29264.76</v>
      </c>
      <c r="L738" s="116">
        <f t="shared" si="33"/>
        <v>87794.28</v>
      </c>
      <c r="M738" s="72" t="s">
        <v>243</v>
      </c>
    </row>
    <row r="739" spans="1:13" ht="25.5" x14ac:dyDescent="0.25">
      <c r="A739" s="112">
        <v>376</v>
      </c>
      <c r="B739" s="113" t="s">
        <v>388</v>
      </c>
      <c r="C739" s="155" t="s">
        <v>459</v>
      </c>
      <c r="D739" s="133" t="s">
        <v>19</v>
      </c>
      <c r="E739" s="155" t="s">
        <v>41</v>
      </c>
      <c r="F739" s="155" t="s">
        <v>20</v>
      </c>
      <c r="G739" s="113" t="s">
        <v>17</v>
      </c>
      <c r="H739" s="147">
        <v>1803</v>
      </c>
      <c r="I739" s="116">
        <v>19753.89</v>
      </c>
      <c r="J739" s="116">
        <v>35616263.670000002</v>
      </c>
      <c r="K739" s="117">
        <v>18800</v>
      </c>
      <c r="L739" s="116">
        <f t="shared" si="33"/>
        <v>33896400</v>
      </c>
      <c r="M739" s="8" t="s">
        <v>18</v>
      </c>
    </row>
    <row r="740" spans="1:13" ht="25.5" x14ac:dyDescent="0.25">
      <c r="A740" s="112">
        <v>377</v>
      </c>
      <c r="B740" s="113" t="s">
        <v>388</v>
      </c>
      <c r="C740" s="155" t="s">
        <v>459</v>
      </c>
      <c r="D740" s="133" t="s">
        <v>19</v>
      </c>
      <c r="E740" s="155" t="s">
        <v>41</v>
      </c>
      <c r="F740" s="155" t="s">
        <v>20</v>
      </c>
      <c r="G740" s="113" t="s">
        <v>17</v>
      </c>
      <c r="H740" s="147">
        <v>1725</v>
      </c>
      <c r="I740" s="116">
        <v>19753.89</v>
      </c>
      <c r="J740" s="116">
        <v>34075460.25</v>
      </c>
      <c r="K740" s="117">
        <v>18800</v>
      </c>
      <c r="L740" s="116">
        <f t="shared" si="33"/>
        <v>32430000</v>
      </c>
      <c r="M740" s="8" t="s">
        <v>18</v>
      </c>
    </row>
    <row r="741" spans="1:13" ht="25.5" x14ac:dyDescent="0.25">
      <c r="A741" s="112">
        <v>378</v>
      </c>
      <c r="B741" s="113" t="s">
        <v>388</v>
      </c>
      <c r="C741" s="155" t="s">
        <v>459</v>
      </c>
      <c r="D741" s="133" t="s">
        <v>19</v>
      </c>
      <c r="E741" s="155" t="s">
        <v>41</v>
      </c>
      <c r="F741" s="155" t="s">
        <v>20</v>
      </c>
      <c r="G741" s="113" t="s">
        <v>17</v>
      </c>
      <c r="H741" s="147">
        <v>1803</v>
      </c>
      <c r="I741" s="116">
        <v>19753.89</v>
      </c>
      <c r="J741" s="116">
        <v>35616263.670000002</v>
      </c>
      <c r="K741" s="117">
        <v>18800</v>
      </c>
      <c r="L741" s="116">
        <f t="shared" si="33"/>
        <v>33896400</v>
      </c>
      <c r="M741" s="8" t="s">
        <v>18</v>
      </c>
    </row>
    <row r="742" spans="1:13" ht="25.5" x14ac:dyDescent="0.25">
      <c r="A742" s="112">
        <v>379</v>
      </c>
      <c r="B742" s="113" t="s">
        <v>388</v>
      </c>
      <c r="C742" s="155" t="s">
        <v>459</v>
      </c>
      <c r="D742" s="133" t="s">
        <v>19</v>
      </c>
      <c r="E742" s="155" t="s">
        <v>41</v>
      </c>
      <c r="F742" s="155" t="s">
        <v>20</v>
      </c>
      <c r="G742" s="113" t="s">
        <v>17</v>
      </c>
      <c r="H742" s="147">
        <v>2884</v>
      </c>
      <c r="I742" s="116">
        <v>19753.89</v>
      </c>
      <c r="J742" s="116">
        <v>56970218.759999998</v>
      </c>
      <c r="K742" s="117">
        <v>18800</v>
      </c>
      <c r="L742" s="116">
        <f t="shared" si="33"/>
        <v>54219200</v>
      </c>
      <c r="M742" s="8" t="s">
        <v>18</v>
      </c>
    </row>
    <row r="743" spans="1:13" ht="25.5" x14ac:dyDescent="0.25">
      <c r="A743" s="112">
        <v>380</v>
      </c>
      <c r="B743" s="113" t="s">
        <v>388</v>
      </c>
      <c r="C743" s="155" t="s">
        <v>459</v>
      </c>
      <c r="D743" s="133" t="s">
        <v>19</v>
      </c>
      <c r="E743" s="155" t="s">
        <v>41</v>
      </c>
      <c r="F743" s="155" t="s">
        <v>20</v>
      </c>
      <c r="G743" s="113" t="s">
        <v>17</v>
      </c>
      <c r="H743" s="147">
        <v>1911</v>
      </c>
      <c r="I743" s="116">
        <v>19753.89</v>
      </c>
      <c r="J743" s="116">
        <v>37749683.789999999</v>
      </c>
      <c r="K743" s="117">
        <v>18800</v>
      </c>
      <c r="L743" s="116">
        <f t="shared" si="33"/>
        <v>35926800</v>
      </c>
      <c r="M743" s="8" t="s">
        <v>18</v>
      </c>
    </row>
    <row r="744" spans="1:13" ht="25.5" x14ac:dyDescent="0.25">
      <c r="A744" s="112">
        <v>381</v>
      </c>
      <c r="B744" s="113" t="s">
        <v>388</v>
      </c>
      <c r="C744" s="155" t="s">
        <v>459</v>
      </c>
      <c r="D744" s="133" t="s">
        <v>19</v>
      </c>
      <c r="E744" s="155" t="s">
        <v>41</v>
      </c>
      <c r="F744" s="155" t="s">
        <v>20</v>
      </c>
      <c r="G744" s="113" t="s">
        <v>17</v>
      </c>
      <c r="H744" s="147">
        <v>3053</v>
      </c>
      <c r="I744" s="116">
        <v>19753.89</v>
      </c>
      <c r="J744" s="116">
        <v>60308626.170000002</v>
      </c>
      <c r="K744" s="117">
        <v>18800</v>
      </c>
      <c r="L744" s="116">
        <f t="shared" si="33"/>
        <v>57396400</v>
      </c>
      <c r="M744" s="8" t="s">
        <v>18</v>
      </c>
    </row>
    <row r="745" spans="1:13" ht="25.5" x14ac:dyDescent="0.25">
      <c r="A745" s="112">
        <v>382</v>
      </c>
      <c r="B745" s="113" t="s">
        <v>388</v>
      </c>
      <c r="C745" s="155" t="s">
        <v>459</v>
      </c>
      <c r="D745" s="133" t="s">
        <v>19</v>
      </c>
      <c r="E745" s="155" t="s">
        <v>41</v>
      </c>
      <c r="F745" s="155" t="s">
        <v>20</v>
      </c>
      <c r="G745" s="113" t="s">
        <v>17</v>
      </c>
      <c r="H745" s="147">
        <v>1529</v>
      </c>
      <c r="I745" s="116">
        <v>19753.89</v>
      </c>
      <c r="J745" s="116">
        <v>30203697.809999999</v>
      </c>
      <c r="K745" s="117">
        <v>18800</v>
      </c>
      <c r="L745" s="116">
        <f t="shared" si="33"/>
        <v>28745200</v>
      </c>
      <c r="M745" s="8" t="s">
        <v>18</v>
      </c>
    </row>
    <row r="746" spans="1:13" ht="25.5" x14ac:dyDescent="0.25">
      <c r="A746" s="112">
        <v>383</v>
      </c>
      <c r="B746" s="113" t="s">
        <v>388</v>
      </c>
      <c r="C746" s="155" t="s">
        <v>459</v>
      </c>
      <c r="D746" s="133" t="s">
        <v>19</v>
      </c>
      <c r="E746" s="155" t="s">
        <v>41</v>
      </c>
      <c r="F746" s="155" t="s">
        <v>20</v>
      </c>
      <c r="G746" s="113" t="s">
        <v>17</v>
      </c>
      <c r="H746" s="147">
        <v>1644</v>
      </c>
      <c r="I746" s="116">
        <v>19753.89</v>
      </c>
      <c r="J746" s="116">
        <v>32475395.16</v>
      </c>
      <c r="K746" s="117">
        <v>18800</v>
      </c>
      <c r="L746" s="116">
        <f t="shared" si="33"/>
        <v>30907200</v>
      </c>
      <c r="M746" s="8" t="s">
        <v>18</v>
      </c>
    </row>
    <row r="747" spans="1:13" ht="25.5" x14ac:dyDescent="0.25">
      <c r="A747" s="112">
        <v>384</v>
      </c>
      <c r="B747" s="113" t="s">
        <v>388</v>
      </c>
      <c r="C747" s="155" t="s">
        <v>459</v>
      </c>
      <c r="D747" s="133" t="s">
        <v>19</v>
      </c>
      <c r="E747" s="155" t="s">
        <v>41</v>
      </c>
      <c r="F747" s="155" t="s">
        <v>20</v>
      </c>
      <c r="G747" s="113" t="s">
        <v>17</v>
      </c>
      <c r="H747" s="147">
        <v>1110</v>
      </c>
      <c r="I747" s="116">
        <v>19753.89</v>
      </c>
      <c r="J747" s="116">
        <v>21926817.899999999</v>
      </c>
      <c r="K747" s="117">
        <v>18800</v>
      </c>
      <c r="L747" s="116">
        <f t="shared" si="33"/>
        <v>20868000</v>
      </c>
      <c r="M747" s="8" t="s">
        <v>18</v>
      </c>
    </row>
    <row r="748" spans="1:13" ht="30" x14ac:dyDescent="0.25">
      <c r="A748" s="112">
        <v>385</v>
      </c>
      <c r="B748" s="113" t="s">
        <v>388</v>
      </c>
      <c r="C748" s="155" t="s">
        <v>459</v>
      </c>
      <c r="D748" s="133" t="s">
        <v>19</v>
      </c>
      <c r="E748" s="155" t="s">
        <v>41</v>
      </c>
      <c r="F748" s="155" t="s">
        <v>20</v>
      </c>
      <c r="G748" s="113" t="s">
        <v>17</v>
      </c>
      <c r="H748" s="147">
        <v>1803</v>
      </c>
      <c r="I748" s="116">
        <v>19753.89</v>
      </c>
      <c r="J748" s="116">
        <v>35616263.670000002</v>
      </c>
      <c r="K748" s="117">
        <v>18864.97</v>
      </c>
      <c r="L748" s="116">
        <f t="shared" si="33"/>
        <v>34013540.910000004</v>
      </c>
      <c r="M748" s="192" t="s">
        <v>395</v>
      </c>
    </row>
    <row r="749" spans="1:13" ht="30" x14ac:dyDescent="0.25">
      <c r="A749" s="112">
        <v>386</v>
      </c>
      <c r="B749" s="113" t="s">
        <v>388</v>
      </c>
      <c r="C749" s="155" t="s">
        <v>459</v>
      </c>
      <c r="D749" s="133" t="s">
        <v>19</v>
      </c>
      <c r="E749" s="155" t="s">
        <v>41</v>
      </c>
      <c r="F749" s="155" t="s">
        <v>20</v>
      </c>
      <c r="G749" s="113" t="s">
        <v>17</v>
      </c>
      <c r="H749" s="147">
        <v>1228</v>
      </c>
      <c r="I749" s="116">
        <v>19753.89</v>
      </c>
      <c r="J749" s="116">
        <v>24257776.919999998</v>
      </c>
      <c r="K749" s="117">
        <v>18864.97</v>
      </c>
      <c r="L749" s="116">
        <f t="shared" ref="L749:L812" si="34">H749*K749</f>
        <v>23166183.16</v>
      </c>
      <c r="M749" s="192" t="s">
        <v>395</v>
      </c>
    </row>
    <row r="750" spans="1:13" ht="30" x14ac:dyDescent="0.25">
      <c r="A750" s="112">
        <v>387</v>
      </c>
      <c r="B750" s="113" t="s">
        <v>388</v>
      </c>
      <c r="C750" s="155" t="s">
        <v>459</v>
      </c>
      <c r="D750" s="133" t="s">
        <v>19</v>
      </c>
      <c r="E750" s="155" t="s">
        <v>41</v>
      </c>
      <c r="F750" s="155" t="s">
        <v>20</v>
      </c>
      <c r="G750" s="113" t="s">
        <v>17</v>
      </c>
      <c r="H750" s="147">
        <v>1267</v>
      </c>
      <c r="I750" s="116">
        <v>19753.89</v>
      </c>
      <c r="J750" s="116">
        <v>25028178.629999999</v>
      </c>
      <c r="K750" s="117">
        <v>18864.97</v>
      </c>
      <c r="L750" s="116">
        <f t="shared" si="34"/>
        <v>23901916.990000002</v>
      </c>
      <c r="M750" s="192" t="s">
        <v>395</v>
      </c>
    </row>
    <row r="751" spans="1:13" ht="51" x14ac:dyDescent="0.25">
      <c r="A751" s="112">
        <v>388</v>
      </c>
      <c r="B751" s="113" t="s">
        <v>388</v>
      </c>
      <c r="C751" s="155" t="s">
        <v>459</v>
      </c>
      <c r="D751" s="133" t="s">
        <v>162</v>
      </c>
      <c r="E751" s="155" t="s">
        <v>41</v>
      </c>
      <c r="F751" s="155" t="s">
        <v>163</v>
      </c>
      <c r="G751" s="113" t="s">
        <v>17</v>
      </c>
      <c r="H751" s="147">
        <v>80</v>
      </c>
      <c r="I751" s="116">
        <v>58982.42</v>
      </c>
      <c r="J751" s="116">
        <v>4718593.5999999996</v>
      </c>
      <c r="K751" s="117">
        <v>55913</v>
      </c>
      <c r="L751" s="116">
        <f t="shared" si="34"/>
        <v>4473040</v>
      </c>
      <c r="M751" s="8" t="s">
        <v>35</v>
      </c>
    </row>
    <row r="752" spans="1:13" ht="51" x14ac:dyDescent="0.25">
      <c r="A752" s="112">
        <v>389</v>
      </c>
      <c r="B752" s="113" t="s">
        <v>388</v>
      </c>
      <c r="C752" s="155" t="s">
        <v>459</v>
      </c>
      <c r="D752" s="133" t="s">
        <v>162</v>
      </c>
      <c r="E752" s="155" t="s">
        <v>41</v>
      </c>
      <c r="F752" s="155" t="s">
        <v>163</v>
      </c>
      <c r="G752" s="113" t="s">
        <v>17</v>
      </c>
      <c r="H752" s="147">
        <v>80</v>
      </c>
      <c r="I752" s="116">
        <v>58982.42</v>
      </c>
      <c r="J752" s="116">
        <v>4718593.5999999996</v>
      </c>
      <c r="K752" s="117">
        <v>55913</v>
      </c>
      <c r="L752" s="116">
        <f t="shared" si="34"/>
        <v>4473040</v>
      </c>
      <c r="M752" s="8" t="s">
        <v>35</v>
      </c>
    </row>
    <row r="753" spans="1:13" ht="51" x14ac:dyDescent="0.25">
      <c r="A753" s="112">
        <v>390</v>
      </c>
      <c r="B753" s="113" t="s">
        <v>388</v>
      </c>
      <c r="C753" s="155" t="s">
        <v>459</v>
      </c>
      <c r="D753" s="133" t="s">
        <v>162</v>
      </c>
      <c r="E753" s="155" t="s">
        <v>41</v>
      </c>
      <c r="F753" s="155" t="s">
        <v>163</v>
      </c>
      <c r="G753" s="113" t="s">
        <v>17</v>
      </c>
      <c r="H753" s="147">
        <v>80</v>
      </c>
      <c r="I753" s="116">
        <v>58982.42</v>
      </c>
      <c r="J753" s="116">
        <v>4718593.5999999996</v>
      </c>
      <c r="K753" s="117">
        <v>55913</v>
      </c>
      <c r="L753" s="116">
        <f t="shared" si="34"/>
        <v>4473040</v>
      </c>
      <c r="M753" s="8" t="s">
        <v>35</v>
      </c>
    </row>
    <row r="754" spans="1:13" ht="51" x14ac:dyDescent="0.25">
      <c r="A754" s="112">
        <v>391</v>
      </c>
      <c r="B754" s="113" t="s">
        <v>388</v>
      </c>
      <c r="C754" s="155" t="s">
        <v>459</v>
      </c>
      <c r="D754" s="133" t="s">
        <v>162</v>
      </c>
      <c r="E754" s="155" t="s">
        <v>41</v>
      </c>
      <c r="F754" s="155" t="s">
        <v>163</v>
      </c>
      <c r="G754" s="113" t="s">
        <v>17</v>
      </c>
      <c r="H754" s="147">
        <v>100</v>
      </c>
      <c r="I754" s="116">
        <v>58982.42</v>
      </c>
      <c r="J754" s="116">
        <v>5898242</v>
      </c>
      <c r="K754" s="117">
        <v>55913</v>
      </c>
      <c r="L754" s="116">
        <f t="shared" si="34"/>
        <v>5591300</v>
      </c>
      <c r="M754" s="8" t="s">
        <v>35</v>
      </c>
    </row>
    <row r="755" spans="1:13" ht="51" x14ac:dyDescent="0.25">
      <c r="A755" s="112">
        <v>392</v>
      </c>
      <c r="B755" s="113" t="s">
        <v>388</v>
      </c>
      <c r="C755" s="155" t="s">
        <v>459</v>
      </c>
      <c r="D755" s="133" t="s">
        <v>162</v>
      </c>
      <c r="E755" s="155" t="s">
        <v>41</v>
      </c>
      <c r="F755" s="155" t="s">
        <v>163</v>
      </c>
      <c r="G755" s="113" t="s">
        <v>17</v>
      </c>
      <c r="H755" s="147">
        <v>80</v>
      </c>
      <c r="I755" s="116">
        <v>58982.42</v>
      </c>
      <c r="J755" s="116">
        <v>4718593.5999999996</v>
      </c>
      <c r="K755" s="117">
        <v>55913</v>
      </c>
      <c r="L755" s="116">
        <f t="shared" si="34"/>
        <v>4473040</v>
      </c>
      <c r="M755" s="8" t="s">
        <v>35</v>
      </c>
    </row>
    <row r="756" spans="1:13" ht="51" x14ac:dyDescent="0.25">
      <c r="A756" s="112">
        <v>393</v>
      </c>
      <c r="B756" s="113" t="s">
        <v>388</v>
      </c>
      <c r="C756" s="155" t="s">
        <v>459</v>
      </c>
      <c r="D756" s="133" t="s">
        <v>162</v>
      </c>
      <c r="E756" s="155" t="s">
        <v>41</v>
      </c>
      <c r="F756" s="155" t="s">
        <v>163</v>
      </c>
      <c r="G756" s="113" t="s">
        <v>17</v>
      </c>
      <c r="H756" s="147">
        <v>100</v>
      </c>
      <c r="I756" s="116">
        <v>58982.42</v>
      </c>
      <c r="J756" s="116">
        <v>5898242</v>
      </c>
      <c r="K756" s="117">
        <v>55913</v>
      </c>
      <c r="L756" s="116">
        <f t="shared" si="34"/>
        <v>5591300</v>
      </c>
      <c r="M756" s="8" t="s">
        <v>35</v>
      </c>
    </row>
    <row r="757" spans="1:13" ht="51" x14ac:dyDescent="0.25">
      <c r="A757" s="112">
        <v>394</v>
      </c>
      <c r="B757" s="113" t="s">
        <v>388</v>
      </c>
      <c r="C757" s="155" t="s">
        <v>459</v>
      </c>
      <c r="D757" s="133" t="s">
        <v>162</v>
      </c>
      <c r="E757" s="155" t="s">
        <v>41</v>
      </c>
      <c r="F757" s="155" t="s">
        <v>163</v>
      </c>
      <c r="G757" s="113" t="s">
        <v>17</v>
      </c>
      <c r="H757" s="147">
        <v>80</v>
      </c>
      <c r="I757" s="116">
        <v>58982.42</v>
      </c>
      <c r="J757" s="116">
        <v>4718593.5999999996</v>
      </c>
      <c r="K757" s="117">
        <v>55913</v>
      </c>
      <c r="L757" s="116">
        <f t="shared" si="34"/>
        <v>4473040</v>
      </c>
      <c r="M757" s="8" t="s">
        <v>35</v>
      </c>
    </row>
    <row r="758" spans="1:13" ht="51" x14ac:dyDescent="0.25">
      <c r="A758" s="112">
        <v>395</v>
      </c>
      <c r="B758" s="113" t="s">
        <v>388</v>
      </c>
      <c r="C758" s="155" t="s">
        <v>459</v>
      </c>
      <c r="D758" s="133" t="s">
        <v>162</v>
      </c>
      <c r="E758" s="155" t="s">
        <v>41</v>
      </c>
      <c r="F758" s="155" t="s">
        <v>163</v>
      </c>
      <c r="G758" s="113" t="s">
        <v>17</v>
      </c>
      <c r="H758" s="147">
        <v>80</v>
      </c>
      <c r="I758" s="116">
        <v>58982.42</v>
      </c>
      <c r="J758" s="116">
        <v>4718593.5999999996</v>
      </c>
      <c r="K758" s="117">
        <v>55913</v>
      </c>
      <c r="L758" s="116">
        <f t="shared" si="34"/>
        <v>4473040</v>
      </c>
      <c r="M758" s="8" t="s">
        <v>35</v>
      </c>
    </row>
    <row r="759" spans="1:13" ht="51" x14ac:dyDescent="0.25">
      <c r="A759" s="112">
        <v>396</v>
      </c>
      <c r="B759" s="113" t="s">
        <v>388</v>
      </c>
      <c r="C759" s="155" t="s">
        <v>459</v>
      </c>
      <c r="D759" s="133" t="s">
        <v>162</v>
      </c>
      <c r="E759" s="155" t="s">
        <v>41</v>
      </c>
      <c r="F759" s="155" t="s">
        <v>163</v>
      </c>
      <c r="G759" s="113" t="s">
        <v>17</v>
      </c>
      <c r="H759" s="147">
        <v>80</v>
      </c>
      <c r="I759" s="116">
        <v>58982.42</v>
      </c>
      <c r="J759" s="116">
        <v>4718593.5999999996</v>
      </c>
      <c r="K759" s="117">
        <v>55913</v>
      </c>
      <c r="L759" s="116">
        <f t="shared" si="34"/>
        <v>4473040</v>
      </c>
      <c r="M759" s="8" t="s">
        <v>35</v>
      </c>
    </row>
    <row r="760" spans="1:13" ht="51" x14ac:dyDescent="0.25">
      <c r="A760" s="112">
        <v>397</v>
      </c>
      <c r="B760" s="113" t="s">
        <v>388</v>
      </c>
      <c r="C760" s="155" t="s">
        <v>459</v>
      </c>
      <c r="D760" s="133" t="s">
        <v>162</v>
      </c>
      <c r="E760" s="155" t="s">
        <v>41</v>
      </c>
      <c r="F760" s="155" t="s">
        <v>163</v>
      </c>
      <c r="G760" s="113" t="s">
        <v>17</v>
      </c>
      <c r="H760" s="147">
        <v>80</v>
      </c>
      <c r="I760" s="116">
        <v>58982.42</v>
      </c>
      <c r="J760" s="116">
        <v>4718593.5999999996</v>
      </c>
      <c r="K760" s="117">
        <v>55913</v>
      </c>
      <c r="L760" s="116">
        <f t="shared" si="34"/>
        <v>4473040</v>
      </c>
      <c r="M760" s="8" t="s">
        <v>35</v>
      </c>
    </row>
    <row r="761" spans="1:13" ht="51" x14ac:dyDescent="0.25">
      <c r="A761" s="112">
        <v>398</v>
      </c>
      <c r="B761" s="113" t="s">
        <v>388</v>
      </c>
      <c r="C761" s="155" t="s">
        <v>459</v>
      </c>
      <c r="D761" s="133" t="s">
        <v>162</v>
      </c>
      <c r="E761" s="155" t="s">
        <v>41</v>
      </c>
      <c r="F761" s="155" t="s">
        <v>163</v>
      </c>
      <c r="G761" s="113" t="s">
        <v>17</v>
      </c>
      <c r="H761" s="147">
        <v>80</v>
      </c>
      <c r="I761" s="116">
        <v>58982.42</v>
      </c>
      <c r="J761" s="116">
        <v>4718593.5999999996</v>
      </c>
      <c r="K761" s="117">
        <v>55913</v>
      </c>
      <c r="L761" s="116">
        <f t="shared" si="34"/>
        <v>4473040</v>
      </c>
      <c r="M761" s="8" t="s">
        <v>35</v>
      </c>
    </row>
    <row r="762" spans="1:13" ht="51" x14ac:dyDescent="0.25">
      <c r="A762" s="112">
        <v>399</v>
      </c>
      <c r="B762" s="113" t="s">
        <v>388</v>
      </c>
      <c r="C762" s="155" t="s">
        <v>459</v>
      </c>
      <c r="D762" s="133" t="s">
        <v>162</v>
      </c>
      <c r="E762" s="155" t="s">
        <v>41</v>
      </c>
      <c r="F762" s="155" t="s">
        <v>163</v>
      </c>
      <c r="G762" s="113" t="s">
        <v>17</v>
      </c>
      <c r="H762" s="147">
        <v>80</v>
      </c>
      <c r="I762" s="116">
        <v>58982.42</v>
      </c>
      <c r="J762" s="116">
        <v>4718593.5999999996</v>
      </c>
      <c r="K762" s="117">
        <v>55913</v>
      </c>
      <c r="L762" s="116">
        <f t="shared" si="34"/>
        <v>4473040</v>
      </c>
      <c r="M762" s="8" t="s">
        <v>35</v>
      </c>
    </row>
    <row r="763" spans="1:13" ht="51" x14ac:dyDescent="0.25">
      <c r="A763" s="112">
        <v>400</v>
      </c>
      <c r="B763" s="113" t="s">
        <v>388</v>
      </c>
      <c r="C763" s="155" t="s">
        <v>459</v>
      </c>
      <c r="D763" s="133" t="s">
        <v>162</v>
      </c>
      <c r="E763" s="155" t="s">
        <v>41</v>
      </c>
      <c r="F763" s="155" t="s">
        <v>163</v>
      </c>
      <c r="G763" s="113" t="s">
        <v>17</v>
      </c>
      <c r="H763" s="147">
        <v>130</v>
      </c>
      <c r="I763" s="116">
        <v>59462.06</v>
      </c>
      <c r="J763" s="116">
        <v>7730067.7999999998</v>
      </c>
      <c r="K763" s="117">
        <v>56367</v>
      </c>
      <c r="L763" s="116">
        <f t="shared" si="34"/>
        <v>7327710</v>
      </c>
      <c r="M763" s="8" t="s">
        <v>35</v>
      </c>
    </row>
    <row r="764" spans="1:13" ht="51" x14ac:dyDescent="0.25">
      <c r="A764" s="112">
        <v>401</v>
      </c>
      <c r="B764" s="113" t="s">
        <v>388</v>
      </c>
      <c r="C764" s="155" t="s">
        <v>459</v>
      </c>
      <c r="D764" s="133" t="s">
        <v>162</v>
      </c>
      <c r="E764" s="155" t="s">
        <v>41</v>
      </c>
      <c r="F764" s="155" t="s">
        <v>163</v>
      </c>
      <c r="G764" s="113" t="s">
        <v>17</v>
      </c>
      <c r="H764" s="147">
        <v>130</v>
      </c>
      <c r="I764" s="116">
        <v>59462.06</v>
      </c>
      <c r="J764" s="116">
        <v>7730067.7999999998</v>
      </c>
      <c r="K764" s="117">
        <v>56367</v>
      </c>
      <c r="L764" s="116">
        <f t="shared" si="34"/>
        <v>7327710</v>
      </c>
      <c r="M764" s="8" t="s">
        <v>35</v>
      </c>
    </row>
    <row r="765" spans="1:13" ht="51" x14ac:dyDescent="0.25">
      <c r="A765" s="112">
        <v>402</v>
      </c>
      <c r="B765" s="113" t="s">
        <v>388</v>
      </c>
      <c r="C765" s="155" t="s">
        <v>459</v>
      </c>
      <c r="D765" s="133" t="s">
        <v>162</v>
      </c>
      <c r="E765" s="155" t="s">
        <v>41</v>
      </c>
      <c r="F765" s="155" t="s">
        <v>163</v>
      </c>
      <c r="G765" s="113" t="s">
        <v>17</v>
      </c>
      <c r="H765" s="147">
        <v>130</v>
      </c>
      <c r="I765" s="116">
        <v>59462.06</v>
      </c>
      <c r="J765" s="116">
        <v>7730067.7999999998</v>
      </c>
      <c r="K765" s="117">
        <v>56367</v>
      </c>
      <c r="L765" s="116">
        <f t="shared" si="34"/>
        <v>7327710</v>
      </c>
      <c r="M765" s="8" t="s">
        <v>35</v>
      </c>
    </row>
    <row r="766" spans="1:13" ht="51" x14ac:dyDescent="0.25">
      <c r="A766" s="112">
        <v>403</v>
      </c>
      <c r="B766" s="113" t="s">
        <v>388</v>
      </c>
      <c r="C766" s="155" t="s">
        <v>459</v>
      </c>
      <c r="D766" s="133" t="s">
        <v>162</v>
      </c>
      <c r="E766" s="155" t="s">
        <v>41</v>
      </c>
      <c r="F766" s="155" t="s">
        <v>163</v>
      </c>
      <c r="G766" s="113" t="s">
        <v>17</v>
      </c>
      <c r="H766" s="147">
        <v>130</v>
      </c>
      <c r="I766" s="116">
        <v>59462.06</v>
      </c>
      <c r="J766" s="116">
        <v>7730067.7999999998</v>
      </c>
      <c r="K766" s="117">
        <v>56367</v>
      </c>
      <c r="L766" s="116">
        <f t="shared" si="34"/>
        <v>7327710</v>
      </c>
      <c r="M766" s="8" t="s">
        <v>35</v>
      </c>
    </row>
    <row r="767" spans="1:13" ht="51" x14ac:dyDescent="0.25">
      <c r="A767" s="112">
        <v>404</v>
      </c>
      <c r="B767" s="113" t="s">
        <v>388</v>
      </c>
      <c r="C767" s="155" t="s">
        <v>459</v>
      </c>
      <c r="D767" s="133" t="s">
        <v>162</v>
      </c>
      <c r="E767" s="155" t="s">
        <v>41</v>
      </c>
      <c r="F767" s="155" t="s">
        <v>163</v>
      </c>
      <c r="G767" s="113" t="s">
        <v>17</v>
      </c>
      <c r="H767" s="147">
        <v>130</v>
      </c>
      <c r="I767" s="116">
        <v>59462.06</v>
      </c>
      <c r="J767" s="116">
        <v>7730067.7999999998</v>
      </c>
      <c r="K767" s="117">
        <v>56367</v>
      </c>
      <c r="L767" s="116">
        <f t="shared" si="34"/>
        <v>7327710</v>
      </c>
      <c r="M767" s="8" t="s">
        <v>35</v>
      </c>
    </row>
    <row r="768" spans="1:13" ht="51" x14ac:dyDescent="0.25">
      <c r="A768" s="112">
        <v>405</v>
      </c>
      <c r="B768" s="113" t="s">
        <v>388</v>
      </c>
      <c r="C768" s="155" t="s">
        <v>459</v>
      </c>
      <c r="D768" s="133" t="s">
        <v>162</v>
      </c>
      <c r="E768" s="155" t="s">
        <v>41</v>
      </c>
      <c r="F768" s="155" t="s">
        <v>163</v>
      </c>
      <c r="G768" s="113" t="s">
        <v>17</v>
      </c>
      <c r="H768" s="147">
        <v>130</v>
      </c>
      <c r="I768" s="116">
        <v>59462.06</v>
      </c>
      <c r="J768" s="116">
        <v>7730067.7999999998</v>
      </c>
      <c r="K768" s="117">
        <v>55913</v>
      </c>
      <c r="L768" s="116">
        <f t="shared" si="34"/>
        <v>7268690</v>
      </c>
      <c r="M768" s="8" t="s">
        <v>35</v>
      </c>
    </row>
    <row r="769" spans="1:13" ht="51" x14ac:dyDescent="0.25">
      <c r="A769" s="112">
        <v>406</v>
      </c>
      <c r="B769" s="113" t="s">
        <v>388</v>
      </c>
      <c r="C769" s="155" t="s">
        <v>459</v>
      </c>
      <c r="D769" s="133" t="s">
        <v>162</v>
      </c>
      <c r="E769" s="155" t="s">
        <v>41</v>
      </c>
      <c r="F769" s="155" t="s">
        <v>163</v>
      </c>
      <c r="G769" s="113" t="s">
        <v>17</v>
      </c>
      <c r="H769" s="147">
        <v>130</v>
      </c>
      <c r="I769" s="116">
        <v>59462.06</v>
      </c>
      <c r="J769" s="116">
        <v>7730067.7999999998</v>
      </c>
      <c r="K769" s="117">
        <v>56367</v>
      </c>
      <c r="L769" s="116">
        <f t="shared" si="34"/>
        <v>7327710</v>
      </c>
      <c r="M769" s="8" t="s">
        <v>35</v>
      </c>
    </row>
    <row r="770" spans="1:13" ht="51" x14ac:dyDescent="0.25">
      <c r="A770" s="112">
        <v>407</v>
      </c>
      <c r="B770" s="113" t="s">
        <v>388</v>
      </c>
      <c r="C770" s="155" t="s">
        <v>459</v>
      </c>
      <c r="D770" s="133" t="s">
        <v>162</v>
      </c>
      <c r="E770" s="155" t="s">
        <v>41</v>
      </c>
      <c r="F770" s="155" t="s">
        <v>163</v>
      </c>
      <c r="G770" s="113" t="s">
        <v>17</v>
      </c>
      <c r="H770" s="147">
        <v>130</v>
      </c>
      <c r="I770" s="116">
        <v>59462.06</v>
      </c>
      <c r="J770" s="116">
        <v>7730067.7999999998</v>
      </c>
      <c r="K770" s="117">
        <v>56367</v>
      </c>
      <c r="L770" s="116">
        <f t="shared" si="34"/>
        <v>7327710</v>
      </c>
      <c r="M770" s="8" t="s">
        <v>35</v>
      </c>
    </row>
    <row r="771" spans="1:13" ht="51" x14ac:dyDescent="0.25">
      <c r="A771" s="112">
        <v>408</v>
      </c>
      <c r="B771" s="113" t="s">
        <v>388</v>
      </c>
      <c r="C771" s="155" t="s">
        <v>459</v>
      </c>
      <c r="D771" s="133" t="s">
        <v>162</v>
      </c>
      <c r="E771" s="155" t="s">
        <v>41</v>
      </c>
      <c r="F771" s="155" t="s">
        <v>163</v>
      </c>
      <c r="G771" s="113" t="s">
        <v>17</v>
      </c>
      <c r="H771" s="147">
        <v>130</v>
      </c>
      <c r="I771" s="116">
        <v>59462.06</v>
      </c>
      <c r="J771" s="116">
        <v>7730067.7999999998</v>
      </c>
      <c r="K771" s="117">
        <v>56367</v>
      </c>
      <c r="L771" s="116">
        <f t="shared" si="34"/>
        <v>7327710</v>
      </c>
      <c r="M771" s="8" t="s">
        <v>35</v>
      </c>
    </row>
    <row r="772" spans="1:13" ht="51" x14ac:dyDescent="0.25">
      <c r="A772" s="112">
        <v>409</v>
      </c>
      <c r="B772" s="113" t="s">
        <v>388</v>
      </c>
      <c r="C772" s="155" t="s">
        <v>459</v>
      </c>
      <c r="D772" s="133" t="s">
        <v>162</v>
      </c>
      <c r="E772" s="155" t="s">
        <v>41</v>
      </c>
      <c r="F772" s="155" t="s">
        <v>163</v>
      </c>
      <c r="G772" s="113" t="s">
        <v>17</v>
      </c>
      <c r="H772" s="147">
        <v>130</v>
      </c>
      <c r="I772" s="116">
        <v>59462.06</v>
      </c>
      <c r="J772" s="116">
        <v>7730067.7999999998</v>
      </c>
      <c r="K772" s="117">
        <v>56367</v>
      </c>
      <c r="L772" s="116">
        <f t="shared" si="34"/>
        <v>7327710</v>
      </c>
      <c r="M772" s="8" t="s">
        <v>35</v>
      </c>
    </row>
    <row r="773" spans="1:13" ht="51" x14ac:dyDescent="0.25">
      <c r="A773" s="112">
        <v>410</v>
      </c>
      <c r="B773" s="113" t="s">
        <v>388</v>
      </c>
      <c r="C773" s="155" t="s">
        <v>459</v>
      </c>
      <c r="D773" s="133" t="s">
        <v>162</v>
      </c>
      <c r="E773" s="155" t="s">
        <v>41</v>
      </c>
      <c r="F773" s="155" t="s">
        <v>163</v>
      </c>
      <c r="G773" s="113" t="s">
        <v>17</v>
      </c>
      <c r="H773" s="147">
        <v>130</v>
      </c>
      <c r="I773" s="116">
        <v>59462.06</v>
      </c>
      <c r="J773" s="116">
        <v>7730067.7999999998</v>
      </c>
      <c r="K773" s="117">
        <v>56367</v>
      </c>
      <c r="L773" s="116">
        <f t="shared" si="34"/>
        <v>7327710</v>
      </c>
      <c r="M773" s="8" t="s">
        <v>35</v>
      </c>
    </row>
    <row r="774" spans="1:13" ht="51" x14ac:dyDescent="0.25">
      <c r="A774" s="112">
        <v>411</v>
      </c>
      <c r="B774" s="113" t="s">
        <v>388</v>
      </c>
      <c r="C774" s="155" t="s">
        <v>459</v>
      </c>
      <c r="D774" s="133" t="s">
        <v>162</v>
      </c>
      <c r="E774" s="155" t="s">
        <v>41</v>
      </c>
      <c r="F774" s="155" t="s">
        <v>163</v>
      </c>
      <c r="G774" s="113" t="s">
        <v>17</v>
      </c>
      <c r="H774" s="147">
        <v>120</v>
      </c>
      <c r="I774" s="116">
        <v>59462.06</v>
      </c>
      <c r="J774" s="116">
        <v>7135447.1999999993</v>
      </c>
      <c r="K774" s="117">
        <v>56367</v>
      </c>
      <c r="L774" s="116">
        <f t="shared" si="34"/>
        <v>6764040</v>
      </c>
      <c r="M774" s="8" t="s">
        <v>35</v>
      </c>
    </row>
    <row r="775" spans="1:13" ht="15" x14ac:dyDescent="0.25">
      <c r="A775" s="112">
        <v>412</v>
      </c>
      <c r="B775" s="113" t="s">
        <v>388</v>
      </c>
      <c r="C775" s="155" t="s">
        <v>459</v>
      </c>
      <c r="D775" s="133" t="s">
        <v>300</v>
      </c>
      <c r="E775" s="155" t="s">
        <v>41</v>
      </c>
      <c r="F775" s="155" t="s">
        <v>450</v>
      </c>
      <c r="G775" s="113" t="s">
        <v>17</v>
      </c>
      <c r="H775" s="147">
        <v>40</v>
      </c>
      <c r="I775" s="116">
        <v>48128.91</v>
      </c>
      <c r="J775" s="116">
        <v>1925156.4000000001</v>
      </c>
      <c r="K775" s="117">
        <v>45722.46</v>
      </c>
      <c r="L775" s="116">
        <f t="shared" si="34"/>
        <v>1828898.4</v>
      </c>
      <c r="M775" s="72" t="s">
        <v>243</v>
      </c>
    </row>
    <row r="776" spans="1:13" ht="15" x14ac:dyDescent="0.25">
      <c r="A776" s="112">
        <v>413</v>
      </c>
      <c r="B776" s="113" t="s">
        <v>388</v>
      </c>
      <c r="C776" s="155" t="s">
        <v>459</v>
      </c>
      <c r="D776" s="133" t="s">
        <v>300</v>
      </c>
      <c r="E776" s="155" t="s">
        <v>41</v>
      </c>
      <c r="F776" s="155" t="s">
        <v>450</v>
      </c>
      <c r="G776" s="113" t="s">
        <v>17</v>
      </c>
      <c r="H776" s="147">
        <v>40</v>
      </c>
      <c r="I776" s="116">
        <v>48128.91</v>
      </c>
      <c r="J776" s="116">
        <v>1925156.4000000001</v>
      </c>
      <c r="K776" s="117">
        <v>45722.46</v>
      </c>
      <c r="L776" s="116">
        <f t="shared" si="34"/>
        <v>1828898.4</v>
      </c>
      <c r="M776" s="72" t="s">
        <v>243</v>
      </c>
    </row>
    <row r="777" spans="1:13" ht="15" x14ac:dyDescent="0.25">
      <c r="A777" s="112">
        <v>414</v>
      </c>
      <c r="B777" s="113" t="s">
        <v>388</v>
      </c>
      <c r="C777" s="155" t="s">
        <v>459</v>
      </c>
      <c r="D777" s="133" t="s">
        <v>300</v>
      </c>
      <c r="E777" s="155" t="s">
        <v>41</v>
      </c>
      <c r="F777" s="155" t="s">
        <v>450</v>
      </c>
      <c r="G777" s="113" t="s">
        <v>17</v>
      </c>
      <c r="H777" s="147">
        <v>40</v>
      </c>
      <c r="I777" s="116">
        <v>48128.91</v>
      </c>
      <c r="J777" s="116">
        <v>1925156.4000000001</v>
      </c>
      <c r="K777" s="117">
        <v>45722.46</v>
      </c>
      <c r="L777" s="116">
        <f t="shared" si="34"/>
        <v>1828898.4</v>
      </c>
      <c r="M777" s="72" t="s">
        <v>243</v>
      </c>
    </row>
    <row r="778" spans="1:13" ht="15" x14ac:dyDescent="0.25">
      <c r="A778" s="112">
        <v>415</v>
      </c>
      <c r="B778" s="113" t="s">
        <v>388</v>
      </c>
      <c r="C778" s="155" t="s">
        <v>459</v>
      </c>
      <c r="D778" s="133" t="s">
        <v>300</v>
      </c>
      <c r="E778" s="155" t="s">
        <v>41</v>
      </c>
      <c r="F778" s="155" t="s">
        <v>450</v>
      </c>
      <c r="G778" s="113" t="s">
        <v>17</v>
      </c>
      <c r="H778" s="147">
        <v>60</v>
      </c>
      <c r="I778" s="116">
        <v>48128.91</v>
      </c>
      <c r="J778" s="116">
        <v>2887734.6</v>
      </c>
      <c r="K778" s="117">
        <v>45722.46</v>
      </c>
      <c r="L778" s="116">
        <f t="shared" si="34"/>
        <v>2743347.6</v>
      </c>
      <c r="M778" s="72" t="s">
        <v>243</v>
      </c>
    </row>
    <row r="779" spans="1:13" ht="15" x14ac:dyDescent="0.25">
      <c r="A779" s="112">
        <v>416</v>
      </c>
      <c r="B779" s="113" t="s">
        <v>388</v>
      </c>
      <c r="C779" s="155" t="s">
        <v>459</v>
      </c>
      <c r="D779" s="133" t="s">
        <v>300</v>
      </c>
      <c r="E779" s="155" t="s">
        <v>41</v>
      </c>
      <c r="F779" s="155" t="s">
        <v>450</v>
      </c>
      <c r="G779" s="113" t="s">
        <v>17</v>
      </c>
      <c r="H779" s="147">
        <v>40</v>
      </c>
      <c r="I779" s="116">
        <v>48128.91</v>
      </c>
      <c r="J779" s="116">
        <v>1925156.4000000001</v>
      </c>
      <c r="K779" s="117">
        <v>45722.46</v>
      </c>
      <c r="L779" s="116">
        <f t="shared" si="34"/>
        <v>1828898.4</v>
      </c>
      <c r="M779" s="72" t="s">
        <v>243</v>
      </c>
    </row>
    <row r="780" spans="1:13" ht="15" x14ac:dyDescent="0.25">
      <c r="A780" s="112">
        <v>417</v>
      </c>
      <c r="B780" s="113" t="s">
        <v>388</v>
      </c>
      <c r="C780" s="155" t="s">
        <v>459</v>
      </c>
      <c r="D780" s="133" t="s">
        <v>300</v>
      </c>
      <c r="E780" s="155" t="s">
        <v>41</v>
      </c>
      <c r="F780" s="155" t="s">
        <v>450</v>
      </c>
      <c r="G780" s="113" t="s">
        <v>17</v>
      </c>
      <c r="H780" s="147">
        <v>40</v>
      </c>
      <c r="I780" s="116">
        <v>48128.91</v>
      </c>
      <c r="J780" s="116">
        <v>1925156.4000000001</v>
      </c>
      <c r="K780" s="117">
        <v>45722.46</v>
      </c>
      <c r="L780" s="116">
        <f t="shared" si="34"/>
        <v>1828898.4</v>
      </c>
      <c r="M780" s="72" t="s">
        <v>243</v>
      </c>
    </row>
    <row r="781" spans="1:13" ht="15" x14ac:dyDescent="0.25">
      <c r="A781" s="112">
        <v>418</v>
      </c>
      <c r="B781" s="113" t="s">
        <v>388</v>
      </c>
      <c r="C781" s="155" t="s">
        <v>459</v>
      </c>
      <c r="D781" s="133" t="s">
        <v>300</v>
      </c>
      <c r="E781" s="155" t="s">
        <v>41</v>
      </c>
      <c r="F781" s="155" t="s">
        <v>450</v>
      </c>
      <c r="G781" s="113" t="s">
        <v>17</v>
      </c>
      <c r="H781" s="147">
        <v>40</v>
      </c>
      <c r="I781" s="116">
        <v>48128.91</v>
      </c>
      <c r="J781" s="116">
        <v>1925156.4000000001</v>
      </c>
      <c r="K781" s="117">
        <v>45722.46</v>
      </c>
      <c r="L781" s="116">
        <f t="shared" si="34"/>
        <v>1828898.4</v>
      </c>
      <c r="M781" s="72" t="s">
        <v>243</v>
      </c>
    </row>
    <row r="782" spans="1:13" ht="15" x14ac:dyDescent="0.25">
      <c r="A782" s="112">
        <v>419</v>
      </c>
      <c r="B782" s="113" t="s">
        <v>388</v>
      </c>
      <c r="C782" s="155" t="s">
        <v>459</v>
      </c>
      <c r="D782" s="133" t="s">
        <v>300</v>
      </c>
      <c r="E782" s="155" t="s">
        <v>41</v>
      </c>
      <c r="F782" s="155" t="s">
        <v>450</v>
      </c>
      <c r="G782" s="113" t="s">
        <v>17</v>
      </c>
      <c r="H782" s="147">
        <v>40</v>
      </c>
      <c r="I782" s="116">
        <v>48128.91</v>
      </c>
      <c r="J782" s="116">
        <v>1925156.4000000001</v>
      </c>
      <c r="K782" s="117">
        <v>45722.46</v>
      </c>
      <c r="L782" s="116">
        <f t="shared" si="34"/>
        <v>1828898.4</v>
      </c>
      <c r="M782" s="72" t="s">
        <v>243</v>
      </c>
    </row>
    <row r="783" spans="1:13" ht="15" x14ac:dyDescent="0.25">
      <c r="A783" s="112">
        <v>420</v>
      </c>
      <c r="B783" s="113" t="s">
        <v>388</v>
      </c>
      <c r="C783" s="155" t="s">
        <v>459</v>
      </c>
      <c r="D783" s="133" t="s">
        <v>300</v>
      </c>
      <c r="E783" s="155" t="s">
        <v>41</v>
      </c>
      <c r="F783" s="155" t="s">
        <v>450</v>
      </c>
      <c r="G783" s="113" t="s">
        <v>17</v>
      </c>
      <c r="H783" s="147">
        <v>40</v>
      </c>
      <c r="I783" s="116">
        <v>48128.91</v>
      </c>
      <c r="J783" s="116">
        <v>1925156.4000000001</v>
      </c>
      <c r="K783" s="117">
        <v>45722.46</v>
      </c>
      <c r="L783" s="116">
        <f t="shared" si="34"/>
        <v>1828898.4</v>
      </c>
      <c r="M783" s="72" t="s">
        <v>243</v>
      </c>
    </row>
    <row r="784" spans="1:13" ht="15" x14ac:dyDescent="0.25">
      <c r="A784" s="112">
        <v>421</v>
      </c>
      <c r="B784" s="113" t="s">
        <v>388</v>
      </c>
      <c r="C784" s="155" t="s">
        <v>459</v>
      </c>
      <c r="D784" s="133" t="s">
        <v>300</v>
      </c>
      <c r="E784" s="155" t="s">
        <v>41</v>
      </c>
      <c r="F784" s="155" t="s">
        <v>450</v>
      </c>
      <c r="G784" s="113" t="s">
        <v>17</v>
      </c>
      <c r="H784" s="147">
        <v>40</v>
      </c>
      <c r="I784" s="116">
        <v>48128.91</v>
      </c>
      <c r="J784" s="116">
        <v>1925156.4000000001</v>
      </c>
      <c r="K784" s="117">
        <v>45722.46</v>
      </c>
      <c r="L784" s="116">
        <f t="shared" si="34"/>
        <v>1828898.4</v>
      </c>
      <c r="M784" s="72" t="s">
        <v>243</v>
      </c>
    </row>
    <row r="785" spans="1:13" ht="15" x14ac:dyDescent="0.25">
      <c r="A785" s="112">
        <v>422</v>
      </c>
      <c r="B785" s="113" t="s">
        <v>388</v>
      </c>
      <c r="C785" s="155" t="s">
        <v>459</v>
      </c>
      <c r="D785" s="133" t="s">
        <v>300</v>
      </c>
      <c r="E785" s="155" t="s">
        <v>41</v>
      </c>
      <c r="F785" s="155" t="s">
        <v>450</v>
      </c>
      <c r="G785" s="113" t="s">
        <v>17</v>
      </c>
      <c r="H785" s="147">
        <v>40</v>
      </c>
      <c r="I785" s="116">
        <v>48128.91</v>
      </c>
      <c r="J785" s="116">
        <v>1925156.4000000001</v>
      </c>
      <c r="K785" s="117">
        <v>45722.46</v>
      </c>
      <c r="L785" s="116">
        <f t="shared" si="34"/>
        <v>1828898.4</v>
      </c>
      <c r="M785" s="72" t="s">
        <v>243</v>
      </c>
    </row>
    <row r="786" spans="1:13" ht="15" x14ac:dyDescent="0.25">
      <c r="A786" s="112">
        <v>423</v>
      </c>
      <c r="B786" s="113" t="s">
        <v>388</v>
      </c>
      <c r="C786" s="155" t="s">
        <v>459</v>
      </c>
      <c r="D786" s="133" t="s">
        <v>300</v>
      </c>
      <c r="E786" s="155" t="s">
        <v>41</v>
      </c>
      <c r="F786" s="155" t="s">
        <v>450</v>
      </c>
      <c r="G786" s="113" t="s">
        <v>17</v>
      </c>
      <c r="H786" s="147">
        <v>40</v>
      </c>
      <c r="I786" s="116">
        <v>48128.91</v>
      </c>
      <c r="J786" s="116">
        <v>1925156.4000000001</v>
      </c>
      <c r="K786" s="117">
        <v>45722.46</v>
      </c>
      <c r="L786" s="116">
        <f t="shared" si="34"/>
        <v>1828898.4</v>
      </c>
      <c r="M786" s="72" t="s">
        <v>243</v>
      </c>
    </row>
    <row r="787" spans="1:13" ht="15" x14ac:dyDescent="0.25">
      <c r="A787" s="112">
        <v>424</v>
      </c>
      <c r="B787" s="113" t="s">
        <v>388</v>
      </c>
      <c r="C787" s="155" t="s">
        <v>459</v>
      </c>
      <c r="D787" s="133" t="s">
        <v>454</v>
      </c>
      <c r="E787" s="155" t="s">
        <v>455</v>
      </c>
      <c r="F787" s="155" t="s">
        <v>456</v>
      </c>
      <c r="G787" s="113" t="s">
        <v>402</v>
      </c>
      <c r="H787" s="147">
        <v>112</v>
      </c>
      <c r="I787" s="116">
        <v>6235.04</v>
      </c>
      <c r="J787" s="116">
        <v>698324.47999999998</v>
      </c>
      <c r="K787" s="117">
        <v>5923.29</v>
      </c>
      <c r="L787" s="116">
        <f t="shared" si="34"/>
        <v>663408.48</v>
      </c>
      <c r="M787" s="72" t="s">
        <v>243</v>
      </c>
    </row>
    <row r="788" spans="1:13" ht="15" x14ac:dyDescent="0.25">
      <c r="A788" s="112">
        <v>425</v>
      </c>
      <c r="B788" s="113" t="s">
        <v>388</v>
      </c>
      <c r="C788" s="155" t="s">
        <v>459</v>
      </c>
      <c r="D788" s="133" t="s">
        <v>454</v>
      </c>
      <c r="E788" s="155" t="s">
        <v>455</v>
      </c>
      <c r="F788" s="155" t="s">
        <v>456</v>
      </c>
      <c r="G788" s="113" t="s">
        <v>402</v>
      </c>
      <c r="H788" s="147">
        <v>196</v>
      </c>
      <c r="I788" s="116">
        <v>6235.04</v>
      </c>
      <c r="J788" s="116">
        <v>1222067.8400000001</v>
      </c>
      <c r="K788" s="117">
        <v>5923.29</v>
      </c>
      <c r="L788" s="116">
        <f t="shared" si="34"/>
        <v>1160964.8400000001</v>
      </c>
      <c r="M788" s="72" t="s">
        <v>243</v>
      </c>
    </row>
    <row r="789" spans="1:13" ht="15" x14ac:dyDescent="0.25">
      <c r="A789" s="112">
        <v>426</v>
      </c>
      <c r="B789" s="113" t="s">
        <v>388</v>
      </c>
      <c r="C789" s="155" t="s">
        <v>459</v>
      </c>
      <c r="D789" s="133" t="s">
        <v>454</v>
      </c>
      <c r="E789" s="155" t="s">
        <v>455</v>
      </c>
      <c r="F789" s="155" t="s">
        <v>456</v>
      </c>
      <c r="G789" s="113" t="s">
        <v>402</v>
      </c>
      <c r="H789" s="147">
        <v>280</v>
      </c>
      <c r="I789" s="116">
        <v>6235.04</v>
      </c>
      <c r="J789" s="116">
        <v>1745811.2</v>
      </c>
      <c r="K789" s="117">
        <v>5923.29</v>
      </c>
      <c r="L789" s="116">
        <f t="shared" si="34"/>
        <v>1658521.2</v>
      </c>
      <c r="M789" s="72" t="s">
        <v>243</v>
      </c>
    </row>
    <row r="790" spans="1:13" ht="15" x14ac:dyDescent="0.25">
      <c r="A790" s="112">
        <v>427</v>
      </c>
      <c r="B790" s="113" t="s">
        <v>388</v>
      </c>
      <c r="C790" s="155" t="s">
        <v>459</v>
      </c>
      <c r="D790" s="133" t="s">
        <v>454</v>
      </c>
      <c r="E790" s="155" t="s">
        <v>455</v>
      </c>
      <c r="F790" s="155" t="s">
        <v>456</v>
      </c>
      <c r="G790" s="113" t="s">
        <v>402</v>
      </c>
      <c r="H790" s="147">
        <v>1122</v>
      </c>
      <c r="I790" s="116">
        <v>6235.04</v>
      </c>
      <c r="J790" s="116">
        <v>6995714.8799999999</v>
      </c>
      <c r="K790" s="117">
        <v>5923.29</v>
      </c>
      <c r="L790" s="116">
        <f t="shared" si="34"/>
        <v>6645931.3799999999</v>
      </c>
      <c r="M790" s="72" t="s">
        <v>243</v>
      </c>
    </row>
    <row r="791" spans="1:13" ht="15" x14ac:dyDescent="0.25">
      <c r="A791" s="112">
        <v>428</v>
      </c>
      <c r="B791" s="113" t="s">
        <v>388</v>
      </c>
      <c r="C791" s="155" t="s">
        <v>459</v>
      </c>
      <c r="D791" s="133" t="s">
        <v>454</v>
      </c>
      <c r="E791" s="155" t="s">
        <v>455</v>
      </c>
      <c r="F791" s="155" t="s">
        <v>456</v>
      </c>
      <c r="G791" s="113" t="s">
        <v>402</v>
      </c>
      <c r="H791" s="147">
        <v>39</v>
      </c>
      <c r="I791" s="116">
        <v>6235.04</v>
      </c>
      <c r="J791" s="116">
        <v>243166.56</v>
      </c>
      <c r="K791" s="117">
        <v>5923.29</v>
      </c>
      <c r="L791" s="116">
        <f t="shared" si="34"/>
        <v>231008.31</v>
      </c>
      <c r="M791" s="72" t="s">
        <v>243</v>
      </c>
    </row>
    <row r="792" spans="1:13" ht="15" x14ac:dyDescent="0.25">
      <c r="A792" s="112">
        <v>429</v>
      </c>
      <c r="B792" s="113" t="s">
        <v>388</v>
      </c>
      <c r="C792" s="155" t="s">
        <v>459</v>
      </c>
      <c r="D792" s="133" t="s">
        <v>454</v>
      </c>
      <c r="E792" s="155" t="s">
        <v>455</v>
      </c>
      <c r="F792" s="155" t="s">
        <v>456</v>
      </c>
      <c r="G792" s="113" t="s">
        <v>402</v>
      </c>
      <c r="H792" s="147">
        <v>172</v>
      </c>
      <c r="I792" s="116">
        <v>6235.04</v>
      </c>
      <c r="J792" s="116">
        <v>1072426.8799999999</v>
      </c>
      <c r="K792" s="117">
        <v>5923.29</v>
      </c>
      <c r="L792" s="116">
        <f t="shared" si="34"/>
        <v>1018805.88</v>
      </c>
      <c r="M792" s="72" t="s">
        <v>243</v>
      </c>
    </row>
    <row r="793" spans="1:13" ht="15" x14ac:dyDescent="0.25">
      <c r="A793" s="112">
        <v>430</v>
      </c>
      <c r="B793" s="113" t="s">
        <v>388</v>
      </c>
      <c r="C793" s="155" t="s">
        <v>459</v>
      </c>
      <c r="D793" s="133" t="s">
        <v>454</v>
      </c>
      <c r="E793" s="155" t="s">
        <v>455</v>
      </c>
      <c r="F793" s="155" t="s">
        <v>456</v>
      </c>
      <c r="G793" s="113" t="s">
        <v>402</v>
      </c>
      <c r="H793" s="147">
        <v>163</v>
      </c>
      <c r="I793" s="116">
        <v>6235.04</v>
      </c>
      <c r="J793" s="116">
        <v>1016311.52</v>
      </c>
      <c r="K793" s="117">
        <v>5923.29</v>
      </c>
      <c r="L793" s="116">
        <f t="shared" si="34"/>
        <v>965496.27</v>
      </c>
      <c r="M793" s="72" t="s">
        <v>243</v>
      </c>
    </row>
    <row r="794" spans="1:13" ht="51" x14ac:dyDescent="0.25">
      <c r="A794" s="112">
        <v>431</v>
      </c>
      <c r="B794" s="113" t="s">
        <v>388</v>
      </c>
      <c r="C794" s="155" t="s">
        <v>459</v>
      </c>
      <c r="D794" s="133" t="s">
        <v>112</v>
      </c>
      <c r="E794" s="122" t="s">
        <v>252</v>
      </c>
      <c r="F794" s="113" t="s">
        <v>202</v>
      </c>
      <c r="G794" s="113" t="s">
        <v>402</v>
      </c>
      <c r="H794" s="147">
        <v>16</v>
      </c>
      <c r="I794" s="116">
        <v>28932.69</v>
      </c>
      <c r="J794" s="116">
        <v>462923.04</v>
      </c>
      <c r="K794" s="117">
        <v>27426</v>
      </c>
      <c r="L794" s="116">
        <f t="shared" si="34"/>
        <v>438816</v>
      </c>
      <c r="M794" s="8" t="s">
        <v>35</v>
      </c>
    </row>
    <row r="795" spans="1:13" ht="51" x14ac:dyDescent="0.25">
      <c r="A795" s="112">
        <v>432</v>
      </c>
      <c r="B795" s="113" t="s">
        <v>388</v>
      </c>
      <c r="C795" s="155" t="s">
        <v>459</v>
      </c>
      <c r="D795" s="133" t="s">
        <v>112</v>
      </c>
      <c r="E795" s="122" t="s">
        <v>252</v>
      </c>
      <c r="F795" s="113" t="s">
        <v>202</v>
      </c>
      <c r="G795" s="113" t="s">
        <v>402</v>
      </c>
      <c r="H795" s="147">
        <v>13</v>
      </c>
      <c r="I795" s="116">
        <v>28932.69</v>
      </c>
      <c r="J795" s="116">
        <v>376124.97</v>
      </c>
      <c r="K795" s="117">
        <v>27426</v>
      </c>
      <c r="L795" s="116">
        <f t="shared" si="34"/>
        <v>356538</v>
      </c>
      <c r="M795" s="8" t="s">
        <v>35</v>
      </c>
    </row>
    <row r="796" spans="1:13" ht="51" x14ac:dyDescent="0.25">
      <c r="A796" s="112">
        <v>433</v>
      </c>
      <c r="B796" s="113" t="s">
        <v>388</v>
      </c>
      <c r="C796" s="155" t="s">
        <v>459</v>
      </c>
      <c r="D796" s="133" t="s">
        <v>112</v>
      </c>
      <c r="E796" s="122" t="s">
        <v>252</v>
      </c>
      <c r="F796" s="113" t="s">
        <v>202</v>
      </c>
      <c r="G796" s="113" t="s">
        <v>402</v>
      </c>
      <c r="H796" s="147">
        <v>81</v>
      </c>
      <c r="I796" s="116">
        <v>28932.69</v>
      </c>
      <c r="J796" s="116">
        <v>2343547.8899999997</v>
      </c>
      <c r="K796" s="117">
        <v>27426</v>
      </c>
      <c r="L796" s="116">
        <f t="shared" si="34"/>
        <v>2221506</v>
      </c>
      <c r="M796" s="8" t="s">
        <v>35</v>
      </c>
    </row>
    <row r="797" spans="1:13" ht="51" x14ac:dyDescent="0.25">
      <c r="A797" s="112">
        <v>434</v>
      </c>
      <c r="B797" s="113" t="s">
        <v>388</v>
      </c>
      <c r="C797" s="155" t="s">
        <v>459</v>
      </c>
      <c r="D797" s="133" t="s">
        <v>112</v>
      </c>
      <c r="E797" s="122" t="s">
        <v>252</v>
      </c>
      <c r="F797" s="113" t="s">
        <v>202</v>
      </c>
      <c r="G797" s="113" t="s">
        <v>402</v>
      </c>
      <c r="H797" s="147">
        <v>29</v>
      </c>
      <c r="I797" s="116">
        <v>28932.69</v>
      </c>
      <c r="J797" s="116">
        <v>839048.01</v>
      </c>
      <c r="K797" s="117">
        <v>27426</v>
      </c>
      <c r="L797" s="116">
        <f t="shared" si="34"/>
        <v>795354</v>
      </c>
      <c r="M797" s="8" t="s">
        <v>35</v>
      </c>
    </row>
    <row r="798" spans="1:13" ht="51" x14ac:dyDescent="0.25">
      <c r="A798" s="112">
        <v>435</v>
      </c>
      <c r="B798" s="113" t="s">
        <v>388</v>
      </c>
      <c r="C798" s="155" t="s">
        <v>459</v>
      </c>
      <c r="D798" s="133" t="s">
        <v>112</v>
      </c>
      <c r="E798" s="122" t="s">
        <v>252</v>
      </c>
      <c r="F798" s="113" t="s">
        <v>202</v>
      </c>
      <c r="G798" s="113" t="s">
        <v>402</v>
      </c>
      <c r="H798" s="147">
        <v>67</v>
      </c>
      <c r="I798" s="116">
        <v>28932.69</v>
      </c>
      <c r="J798" s="116">
        <v>1938490.23</v>
      </c>
      <c r="K798" s="117">
        <v>27426</v>
      </c>
      <c r="L798" s="116">
        <f t="shared" si="34"/>
        <v>1837542</v>
      </c>
      <c r="M798" s="8" t="s">
        <v>35</v>
      </c>
    </row>
    <row r="799" spans="1:13" ht="51" x14ac:dyDescent="0.25">
      <c r="A799" s="112">
        <v>436</v>
      </c>
      <c r="B799" s="113" t="s">
        <v>388</v>
      </c>
      <c r="C799" s="155" t="s">
        <v>459</v>
      </c>
      <c r="D799" s="133" t="s">
        <v>112</v>
      </c>
      <c r="E799" s="122" t="s">
        <v>252</v>
      </c>
      <c r="F799" s="113" t="s">
        <v>202</v>
      </c>
      <c r="G799" s="113" t="s">
        <v>402</v>
      </c>
      <c r="H799" s="147">
        <v>37</v>
      </c>
      <c r="I799" s="116">
        <v>28932.69</v>
      </c>
      <c r="J799" s="116">
        <v>1070509.53</v>
      </c>
      <c r="K799" s="117">
        <v>27426</v>
      </c>
      <c r="L799" s="116">
        <f t="shared" si="34"/>
        <v>1014762</v>
      </c>
      <c r="M799" s="8" t="s">
        <v>35</v>
      </c>
    </row>
    <row r="800" spans="1:13" ht="51" x14ac:dyDescent="0.25">
      <c r="A800" s="112">
        <v>437</v>
      </c>
      <c r="B800" s="113" t="s">
        <v>388</v>
      </c>
      <c r="C800" s="155" t="s">
        <v>459</v>
      </c>
      <c r="D800" s="133" t="s">
        <v>112</v>
      </c>
      <c r="E800" s="122" t="s">
        <v>252</v>
      </c>
      <c r="F800" s="113" t="s">
        <v>202</v>
      </c>
      <c r="G800" s="113" t="s">
        <v>402</v>
      </c>
      <c r="H800" s="147">
        <v>23</v>
      </c>
      <c r="I800" s="116">
        <v>28932.69</v>
      </c>
      <c r="J800" s="116">
        <v>665451.87</v>
      </c>
      <c r="K800" s="117">
        <v>27426</v>
      </c>
      <c r="L800" s="116">
        <f t="shared" si="34"/>
        <v>630798</v>
      </c>
      <c r="M800" s="8" t="s">
        <v>35</v>
      </c>
    </row>
    <row r="801" spans="1:13" ht="30" x14ac:dyDescent="0.25">
      <c r="A801" s="112">
        <v>438</v>
      </c>
      <c r="B801" s="113" t="s">
        <v>388</v>
      </c>
      <c r="C801" s="155" t="s">
        <v>459</v>
      </c>
      <c r="D801" s="133" t="s">
        <v>397</v>
      </c>
      <c r="E801" s="155" t="s">
        <v>53</v>
      </c>
      <c r="F801" s="155" t="s">
        <v>398</v>
      </c>
      <c r="G801" s="113" t="s">
        <v>50</v>
      </c>
      <c r="H801" s="147">
        <v>595</v>
      </c>
      <c r="I801" s="116">
        <v>671.8</v>
      </c>
      <c r="J801" s="116">
        <v>399721</v>
      </c>
      <c r="K801" s="117">
        <v>641.5</v>
      </c>
      <c r="L801" s="116">
        <f t="shared" si="34"/>
        <v>381692.5</v>
      </c>
      <c r="M801" s="192" t="s">
        <v>392</v>
      </c>
    </row>
    <row r="802" spans="1:13" ht="30" x14ac:dyDescent="0.25">
      <c r="A802" s="112">
        <v>439</v>
      </c>
      <c r="B802" s="113" t="s">
        <v>388</v>
      </c>
      <c r="C802" s="155" t="s">
        <v>459</v>
      </c>
      <c r="D802" s="133" t="s">
        <v>397</v>
      </c>
      <c r="E802" s="155" t="s">
        <v>53</v>
      </c>
      <c r="F802" s="155" t="s">
        <v>398</v>
      </c>
      <c r="G802" s="113" t="s">
        <v>50</v>
      </c>
      <c r="H802" s="147">
        <v>2828</v>
      </c>
      <c r="I802" s="116">
        <v>671.8</v>
      </c>
      <c r="J802" s="116">
        <v>1899850.4</v>
      </c>
      <c r="K802" s="117">
        <v>641.5</v>
      </c>
      <c r="L802" s="116">
        <f t="shared" si="34"/>
        <v>1814162</v>
      </c>
      <c r="M802" s="192" t="s">
        <v>392</v>
      </c>
    </row>
    <row r="803" spans="1:13" ht="30" x14ac:dyDescent="0.25">
      <c r="A803" s="112">
        <v>440</v>
      </c>
      <c r="B803" s="113" t="s">
        <v>388</v>
      </c>
      <c r="C803" s="155" t="s">
        <v>459</v>
      </c>
      <c r="D803" s="133" t="s">
        <v>397</v>
      </c>
      <c r="E803" s="155" t="s">
        <v>53</v>
      </c>
      <c r="F803" s="155" t="s">
        <v>398</v>
      </c>
      <c r="G803" s="113" t="s">
        <v>50</v>
      </c>
      <c r="H803" s="147">
        <v>372</v>
      </c>
      <c r="I803" s="116">
        <v>671.8</v>
      </c>
      <c r="J803" s="116">
        <v>249909.59999999998</v>
      </c>
      <c r="K803" s="117">
        <v>641.5</v>
      </c>
      <c r="L803" s="116">
        <f t="shared" si="34"/>
        <v>238638</v>
      </c>
      <c r="M803" s="192" t="s">
        <v>392</v>
      </c>
    </row>
    <row r="804" spans="1:13" ht="30" x14ac:dyDescent="0.25">
      <c r="A804" s="112">
        <v>441</v>
      </c>
      <c r="B804" s="113" t="s">
        <v>388</v>
      </c>
      <c r="C804" s="155" t="s">
        <v>459</v>
      </c>
      <c r="D804" s="133" t="s">
        <v>397</v>
      </c>
      <c r="E804" s="155" t="s">
        <v>53</v>
      </c>
      <c r="F804" s="155" t="s">
        <v>398</v>
      </c>
      <c r="G804" s="113" t="s">
        <v>50</v>
      </c>
      <c r="H804" s="147">
        <v>372</v>
      </c>
      <c r="I804" s="116">
        <v>671.8</v>
      </c>
      <c r="J804" s="116">
        <v>249909.59999999998</v>
      </c>
      <c r="K804" s="117">
        <v>641.5</v>
      </c>
      <c r="L804" s="116">
        <f t="shared" si="34"/>
        <v>238638</v>
      </c>
      <c r="M804" s="192" t="s">
        <v>392</v>
      </c>
    </row>
    <row r="805" spans="1:13" ht="30" x14ac:dyDescent="0.25">
      <c r="A805" s="112">
        <v>442</v>
      </c>
      <c r="B805" s="113" t="s">
        <v>388</v>
      </c>
      <c r="C805" s="155" t="s">
        <v>459</v>
      </c>
      <c r="D805" s="133" t="s">
        <v>397</v>
      </c>
      <c r="E805" s="155" t="s">
        <v>53</v>
      </c>
      <c r="F805" s="155" t="s">
        <v>398</v>
      </c>
      <c r="G805" s="113" t="s">
        <v>50</v>
      </c>
      <c r="H805" s="147">
        <v>501</v>
      </c>
      <c r="I805" s="116">
        <v>671.8</v>
      </c>
      <c r="J805" s="116">
        <v>336571.8</v>
      </c>
      <c r="K805" s="117">
        <v>641.5</v>
      </c>
      <c r="L805" s="116">
        <f t="shared" si="34"/>
        <v>321391.5</v>
      </c>
      <c r="M805" s="192" t="s">
        <v>392</v>
      </c>
    </row>
    <row r="806" spans="1:13" ht="30" x14ac:dyDescent="0.25">
      <c r="A806" s="112">
        <v>443</v>
      </c>
      <c r="B806" s="113" t="s">
        <v>388</v>
      </c>
      <c r="C806" s="155" t="s">
        <v>459</v>
      </c>
      <c r="D806" s="133" t="s">
        <v>397</v>
      </c>
      <c r="E806" s="155" t="s">
        <v>53</v>
      </c>
      <c r="F806" s="155" t="s">
        <v>398</v>
      </c>
      <c r="G806" s="113" t="s">
        <v>50</v>
      </c>
      <c r="H806" s="147">
        <v>420</v>
      </c>
      <c r="I806" s="116">
        <v>671.8</v>
      </c>
      <c r="J806" s="116">
        <v>282156</v>
      </c>
      <c r="K806" s="117">
        <v>641.5</v>
      </c>
      <c r="L806" s="116">
        <f t="shared" si="34"/>
        <v>269430</v>
      </c>
      <c r="M806" s="192" t="s">
        <v>392</v>
      </c>
    </row>
    <row r="807" spans="1:13" ht="30" x14ac:dyDescent="0.25">
      <c r="A807" s="112">
        <v>444</v>
      </c>
      <c r="B807" s="113" t="s">
        <v>388</v>
      </c>
      <c r="C807" s="155" t="s">
        <v>459</v>
      </c>
      <c r="D807" s="133" t="s">
        <v>397</v>
      </c>
      <c r="E807" s="155" t="s">
        <v>53</v>
      </c>
      <c r="F807" s="155" t="s">
        <v>398</v>
      </c>
      <c r="G807" s="113" t="s">
        <v>50</v>
      </c>
      <c r="H807" s="147">
        <v>206</v>
      </c>
      <c r="I807" s="116">
        <v>671.8</v>
      </c>
      <c r="J807" s="116">
        <v>138390.79999999999</v>
      </c>
      <c r="K807" s="117">
        <v>641.5</v>
      </c>
      <c r="L807" s="116">
        <f t="shared" si="34"/>
        <v>132149</v>
      </c>
      <c r="M807" s="192" t="s">
        <v>392</v>
      </c>
    </row>
    <row r="808" spans="1:13" ht="30" x14ac:dyDescent="0.25">
      <c r="A808" s="112">
        <v>445</v>
      </c>
      <c r="B808" s="113" t="s">
        <v>388</v>
      </c>
      <c r="C808" s="155" t="s">
        <v>459</v>
      </c>
      <c r="D808" s="133" t="s">
        <v>397</v>
      </c>
      <c r="E808" s="155" t="s">
        <v>53</v>
      </c>
      <c r="F808" s="155" t="s">
        <v>398</v>
      </c>
      <c r="G808" s="113" t="s">
        <v>50</v>
      </c>
      <c r="H808" s="147">
        <v>153</v>
      </c>
      <c r="I808" s="116">
        <v>4550</v>
      </c>
      <c r="J808" s="116">
        <v>696150</v>
      </c>
      <c r="K808" s="117">
        <v>4313.3999999999996</v>
      </c>
      <c r="L808" s="116">
        <f t="shared" si="34"/>
        <v>659950.19999999995</v>
      </c>
      <c r="M808" s="192" t="s">
        <v>392</v>
      </c>
    </row>
    <row r="809" spans="1:13" ht="30" x14ac:dyDescent="0.25">
      <c r="A809" s="112">
        <v>446</v>
      </c>
      <c r="B809" s="113" t="s">
        <v>388</v>
      </c>
      <c r="C809" s="155" t="s">
        <v>459</v>
      </c>
      <c r="D809" s="133" t="s">
        <v>397</v>
      </c>
      <c r="E809" s="155" t="s">
        <v>53</v>
      </c>
      <c r="F809" s="155" t="s">
        <v>398</v>
      </c>
      <c r="G809" s="113" t="s">
        <v>50</v>
      </c>
      <c r="H809" s="147">
        <v>7</v>
      </c>
      <c r="I809" s="116">
        <v>4550</v>
      </c>
      <c r="J809" s="116">
        <v>31850</v>
      </c>
      <c r="K809" s="117">
        <v>4313.3999999999996</v>
      </c>
      <c r="L809" s="116">
        <f t="shared" si="34"/>
        <v>30193.799999999996</v>
      </c>
      <c r="M809" s="192" t="s">
        <v>392</v>
      </c>
    </row>
    <row r="810" spans="1:13" ht="30" x14ac:dyDescent="0.25">
      <c r="A810" s="112">
        <v>447</v>
      </c>
      <c r="B810" s="113" t="s">
        <v>388</v>
      </c>
      <c r="C810" s="155" t="s">
        <v>459</v>
      </c>
      <c r="D810" s="133" t="s">
        <v>397</v>
      </c>
      <c r="E810" s="155" t="s">
        <v>53</v>
      </c>
      <c r="F810" s="155" t="s">
        <v>398</v>
      </c>
      <c r="G810" s="113" t="s">
        <v>50</v>
      </c>
      <c r="H810" s="147">
        <v>107</v>
      </c>
      <c r="I810" s="116">
        <v>4550</v>
      </c>
      <c r="J810" s="116">
        <v>486850</v>
      </c>
      <c r="K810" s="117">
        <v>4313.3999999999996</v>
      </c>
      <c r="L810" s="116">
        <f t="shared" si="34"/>
        <v>461533.8</v>
      </c>
      <c r="M810" s="192" t="s">
        <v>392</v>
      </c>
    </row>
    <row r="811" spans="1:13" ht="30" x14ac:dyDescent="0.25">
      <c r="A811" s="112">
        <v>448</v>
      </c>
      <c r="B811" s="113" t="s">
        <v>388</v>
      </c>
      <c r="C811" s="155" t="s">
        <v>459</v>
      </c>
      <c r="D811" s="133" t="s">
        <v>397</v>
      </c>
      <c r="E811" s="155" t="s">
        <v>53</v>
      </c>
      <c r="F811" s="155" t="s">
        <v>398</v>
      </c>
      <c r="G811" s="113" t="s">
        <v>50</v>
      </c>
      <c r="H811" s="147">
        <v>115</v>
      </c>
      <c r="I811" s="116">
        <v>4550</v>
      </c>
      <c r="J811" s="116">
        <v>523250</v>
      </c>
      <c r="K811" s="117">
        <v>4313.3999999999996</v>
      </c>
      <c r="L811" s="116">
        <f t="shared" si="34"/>
        <v>496040.99999999994</v>
      </c>
      <c r="M811" s="192" t="s">
        <v>392</v>
      </c>
    </row>
    <row r="812" spans="1:13" ht="30" x14ac:dyDescent="0.25">
      <c r="A812" s="112">
        <v>449</v>
      </c>
      <c r="B812" s="113" t="s">
        <v>388</v>
      </c>
      <c r="C812" s="155" t="s">
        <v>459</v>
      </c>
      <c r="D812" s="133" t="s">
        <v>397</v>
      </c>
      <c r="E812" s="155" t="s">
        <v>53</v>
      </c>
      <c r="F812" s="155" t="s">
        <v>398</v>
      </c>
      <c r="G812" s="113" t="s">
        <v>50</v>
      </c>
      <c r="H812" s="147">
        <v>83</v>
      </c>
      <c r="I812" s="116">
        <v>4550</v>
      </c>
      <c r="J812" s="116">
        <v>377650</v>
      </c>
      <c r="K812" s="117">
        <v>4313.3999999999996</v>
      </c>
      <c r="L812" s="116">
        <f t="shared" si="34"/>
        <v>358012.19999999995</v>
      </c>
      <c r="M812" s="192" t="s">
        <v>392</v>
      </c>
    </row>
    <row r="813" spans="1:13" ht="30" x14ac:dyDescent="0.25">
      <c r="A813" s="112">
        <v>450</v>
      </c>
      <c r="B813" s="113" t="s">
        <v>388</v>
      </c>
      <c r="C813" s="155" t="s">
        <v>459</v>
      </c>
      <c r="D813" s="133" t="s">
        <v>397</v>
      </c>
      <c r="E813" s="155" t="s">
        <v>53</v>
      </c>
      <c r="F813" s="155" t="s">
        <v>398</v>
      </c>
      <c r="G813" s="113" t="s">
        <v>50</v>
      </c>
      <c r="H813" s="147">
        <v>47</v>
      </c>
      <c r="I813" s="116">
        <v>4550</v>
      </c>
      <c r="J813" s="116">
        <v>213850</v>
      </c>
      <c r="K813" s="117">
        <v>4313.3999999999996</v>
      </c>
      <c r="L813" s="116">
        <f t="shared" ref="L813:L876" si="35">H813*K813</f>
        <v>202729.8</v>
      </c>
      <c r="M813" s="192" t="s">
        <v>392</v>
      </c>
    </row>
    <row r="814" spans="1:13" ht="15" x14ac:dyDescent="0.25">
      <c r="A814" s="112">
        <v>451</v>
      </c>
      <c r="B814" s="113" t="s">
        <v>388</v>
      </c>
      <c r="C814" s="155" t="s">
        <v>459</v>
      </c>
      <c r="D814" s="133" t="s">
        <v>399</v>
      </c>
      <c r="E814" s="155" t="s">
        <v>400</v>
      </c>
      <c r="F814" s="155" t="s">
        <v>401</v>
      </c>
      <c r="G814" s="113" t="s">
        <v>402</v>
      </c>
      <c r="H814" s="147">
        <v>166</v>
      </c>
      <c r="I814" s="116">
        <v>4300.25</v>
      </c>
      <c r="J814" s="116">
        <v>713841.5</v>
      </c>
      <c r="K814" s="117">
        <v>3784</v>
      </c>
      <c r="L814" s="116">
        <f t="shared" si="35"/>
        <v>628144</v>
      </c>
      <c r="M814" s="192" t="s">
        <v>403</v>
      </c>
    </row>
    <row r="815" spans="1:13" ht="15" x14ac:dyDescent="0.25">
      <c r="A815" s="112">
        <v>452</v>
      </c>
      <c r="B815" s="113" t="s">
        <v>388</v>
      </c>
      <c r="C815" s="155" t="s">
        <v>459</v>
      </c>
      <c r="D815" s="133" t="s">
        <v>399</v>
      </c>
      <c r="E815" s="155" t="s">
        <v>400</v>
      </c>
      <c r="F815" s="155" t="s">
        <v>401</v>
      </c>
      <c r="G815" s="113" t="s">
        <v>402</v>
      </c>
      <c r="H815" s="147">
        <v>369</v>
      </c>
      <c r="I815" s="116">
        <v>4300.25</v>
      </c>
      <c r="J815" s="116">
        <v>1586792.25</v>
      </c>
      <c r="K815" s="117">
        <v>3784</v>
      </c>
      <c r="L815" s="116">
        <f t="shared" si="35"/>
        <v>1396296</v>
      </c>
      <c r="M815" s="192" t="s">
        <v>403</v>
      </c>
    </row>
    <row r="816" spans="1:13" ht="15" x14ac:dyDescent="0.25">
      <c r="A816" s="112">
        <v>453</v>
      </c>
      <c r="B816" s="113" t="s">
        <v>388</v>
      </c>
      <c r="C816" s="155" t="s">
        <v>459</v>
      </c>
      <c r="D816" s="133" t="s">
        <v>399</v>
      </c>
      <c r="E816" s="155" t="s">
        <v>400</v>
      </c>
      <c r="F816" s="155" t="s">
        <v>401</v>
      </c>
      <c r="G816" s="113" t="s">
        <v>402</v>
      </c>
      <c r="H816" s="147">
        <v>24</v>
      </c>
      <c r="I816" s="116">
        <v>4300.25</v>
      </c>
      <c r="J816" s="116">
        <v>103206</v>
      </c>
      <c r="K816" s="117">
        <v>3784</v>
      </c>
      <c r="L816" s="116">
        <f t="shared" si="35"/>
        <v>90816</v>
      </c>
      <c r="M816" s="192" t="s">
        <v>403</v>
      </c>
    </row>
    <row r="817" spans="1:13" ht="15" x14ac:dyDescent="0.25">
      <c r="A817" s="112">
        <v>454</v>
      </c>
      <c r="B817" s="113" t="s">
        <v>388</v>
      </c>
      <c r="C817" s="155" t="s">
        <v>459</v>
      </c>
      <c r="D817" s="133" t="s">
        <v>399</v>
      </c>
      <c r="E817" s="155" t="s">
        <v>400</v>
      </c>
      <c r="F817" s="155" t="s">
        <v>401</v>
      </c>
      <c r="G817" s="113" t="s">
        <v>402</v>
      </c>
      <c r="H817" s="147">
        <v>459</v>
      </c>
      <c r="I817" s="116">
        <v>4300.25</v>
      </c>
      <c r="J817" s="116">
        <v>1973814.75</v>
      </c>
      <c r="K817" s="117">
        <v>3784</v>
      </c>
      <c r="L817" s="116">
        <f t="shared" si="35"/>
        <v>1736856</v>
      </c>
      <c r="M817" s="192" t="s">
        <v>403</v>
      </c>
    </row>
    <row r="818" spans="1:13" ht="15" x14ac:dyDescent="0.25">
      <c r="A818" s="112">
        <v>455</v>
      </c>
      <c r="B818" s="113" t="s">
        <v>388</v>
      </c>
      <c r="C818" s="155" t="s">
        <v>459</v>
      </c>
      <c r="D818" s="133" t="s">
        <v>399</v>
      </c>
      <c r="E818" s="155" t="s">
        <v>400</v>
      </c>
      <c r="F818" s="155" t="s">
        <v>401</v>
      </c>
      <c r="G818" s="113" t="s">
        <v>402</v>
      </c>
      <c r="H818" s="147">
        <v>406</v>
      </c>
      <c r="I818" s="116">
        <v>4300.25</v>
      </c>
      <c r="J818" s="116">
        <v>1745901.5</v>
      </c>
      <c r="K818" s="117">
        <v>3784</v>
      </c>
      <c r="L818" s="116">
        <f t="shared" si="35"/>
        <v>1536304</v>
      </c>
      <c r="M818" s="192" t="s">
        <v>403</v>
      </c>
    </row>
    <row r="819" spans="1:13" ht="15" x14ac:dyDescent="0.25">
      <c r="A819" s="112">
        <v>456</v>
      </c>
      <c r="B819" s="113" t="s">
        <v>388</v>
      </c>
      <c r="C819" s="155" t="s">
        <v>459</v>
      </c>
      <c r="D819" s="133" t="s">
        <v>399</v>
      </c>
      <c r="E819" s="155" t="s">
        <v>400</v>
      </c>
      <c r="F819" s="155" t="s">
        <v>401</v>
      </c>
      <c r="G819" s="113" t="s">
        <v>402</v>
      </c>
      <c r="H819" s="147">
        <v>1627</v>
      </c>
      <c r="I819" s="116">
        <v>4300.25</v>
      </c>
      <c r="J819" s="116">
        <v>6996506.75</v>
      </c>
      <c r="K819" s="117">
        <v>3784</v>
      </c>
      <c r="L819" s="116">
        <f t="shared" si="35"/>
        <v>6156568</v>
      </c>
      <c r="M819" s="192" t="s">
        <v>403</v>
      </c>
    </row>
    <row r="820" spans="1:13" ht="15" x14ac:dyDescent="0.25">
      <c r="A820" s="112">
        <v>457</v>
      </c>
      <c r="B820" s="113" t="s">
        <v>388</v>
      </c>
      <c r="C820" s="155" t="s">
        <v>459</v>
      </c>
      <c r="D820" s="133" t="s">
        <v>399</v>
      </c>
      <c r="E820" s="155" t="s">
        <v>400</v>
      </c>
      <c r="F820" s="155" t="s">
        <v>401</v>
      </c>
      <c r="G820" s="113" t="s">
        <v>402</v>
      </c>
      <c r="H820" s="147">
        <v>769</v>
      </c>
      <c r="I820" s="116">
        <v>4300.25</v>
      </c>
      <c r="J820" s="116">
        <v>3306892.25</v>
      </c>
      <c r="K820" s="117">
        <v>3784</v>
      </c>
      <c r="L820" s="116">
        <f t="shared" si="35"/>
        <v>2909896</v>
      </c>
      <c r="M820" s="192" t="s">
        <v>403</v>
      </c>
    </row>
    <row r="821" spans="1:13" ht="15" x14ac:dyDescent="0.25">
      <c r="A821" s="112">
        <v>458</v>
      </c>
      <c r="B821" s="113" t="s">
        <v>388</v>
      </c>
      <c r="C821" s="155" t="s">
        <v>459</v>
      </c>
      <c r="D821" s="133" t="s">
        <v>399</v>
      </c>
      <c r="E821" s="155" t="s">
        <v>400</v>
      </c>
      <c r="F821" s="155" t="s">
        <v>401</v>
      </c>
      <c r="G821" s="113" t="s">
        <v>402</v>
      </c>
      <c r="H821" s="147">
        <v>81</v>
      </c>
      <c r="I821" s="116">
        <v>4300.25</v>
      </c>
      <c r="J821" s="116">
        <v>348320.25</v>
      </c>
      <c r="K821" s="117">
        <v>3784</v>
      </c>
      <c r="L821" s="116">
        <f t="shared" si="35"/>
        <v>306504</v>
      </c>
      <c r="M821" s="192" t="s">
        <v>403</v>
      </c>
    </row>
    <row r="822" spans="1:13" ht="15" x14ac:dyDescent="0.25">
      <c r="A822" s="112">
        <v>459</v>
      </c>
      <c r="B822" s="113" t="s">
        <v>388</v>
      </c>
      <c r="C822" s="155" t="s">
        <v>459</v>
      </c>
      <c r="D822" s="133" t="s">
        <v>399</v>
      </c>
      <c r="E822" s="155" t="s">
        <v>400</v>
      </c>
      <c r="F822" s="155" t="s">
        <v>401</v>
      </c>
      <c r="G822" s="113" t="s">
        <v>402</v>
      </c>
      <c r="H822" s="147">
        <v>126</v>
      </c>
      <c r="I822" s="116">
        <v>4300.25</v>
      </c>
      <c r="J822" s="116">
        <v>541831.5</v>
      </c>
      <c r="K822" s="117">
        <v>3784</v>
      </c>
      <c r="L822" s="116">
        <f t="shared" si="35"/>
        <v>476784</v>
      </c>
      <c r="M822" s="192" t="s">
        <v>403</v>
      </c>
    </row>
    <row r="823" spans="1:13" ht="15" x14ac:dyDescent="0.25">
      <c r="A823" s="112">
        <v>460</v>
      </c>
      <c r="B823" s="113" t="s">
        <v>388</v>
      </c>
      <c r="C823" s="155" t="s">
        <v>459</v>
      </c>
      <c r="D823" s="133" t="s">
        <v>399</v>
      </c>
      <c r="E823" s="155" t="s">
        <v>400</v>
      </c>
      <c r="F823" s="155" t="s">
        <v>401</v>
      </c>
      <c r="G823" s="113" t="s">
        <v>402</v>
      </c>
      <c r="H823" s="147">
        <v>40</v>
      </c>
      <c r="I823" s="116">
        <v>4300.25</v>
      </c>
      <c r="J823" s="116">
        <v>172010</v>
      </c>
      <c r="K823" s="117">
        <v>3784</v>
      </c>
      <c r="L823" s="116">
        <f t="shared" si="35"/>
        <v>151360</v>
      </c>
      <c r="M823" s="192" t="s">
        <v>403</v>
      </c>
    </row>
    <row r="824" spans="1:13" ht="15" x14ac:dyDescent="0.25">
      <c r="A824" s="112">
        <v>461</v>
      </c>
      <c r="B824" s="113" t="s">
        <v>388</v>
      </c>
      <c r="C824" s="155" t="s">
        <v>459</v>
      </c>
      <c r="D824" s="133" t="s">
        <v>399</v>
      </c>
      <c r="E824" s="155" t="s">
        <v>400</v>
      </c>
      <c r="F824" s="155" t="s">
        <v>401</v>
      </c>
      <c r="G824" s="113" t="s">
        <v>402</v>
      </c>
      <c r="H824" s="147">
        <v>48</v>
      </c>
      <c r="I824" s="116">
        <v>4300.25</v>
      </c>
      <c r="J824" s="116">
        <v>206412</v>
      </c>
      <c r="K824" s="117">
        <v>3784</v>
      </c>
      <c r="L824" s="116">
        <f t="shared" si="35"/>
        <v>181632</v>
      </c>
      <c r="M824" s="192" t="s">
        <v>403</v>
      </c>
    </row>
    <row r="825" spans="1:13" ht="15" x14ac:dyDescent="0.25">
      <c r="A825" s="112">
        <v>462</v>
      </c>
      <c r="B825" s="113" t="s">
        <v>388</v>
      </c>
      <c r="C825" s="155" t="s">
        <v>459</v>
      </c>
      <c r="D825" s="133" t="s">
        <v>399</v>
      </c>
      <c r="E825" s="155" t="s">
        <v>400</v>
      </c>
      <c r="F825" s="155" t="s">
        <v>401</v>
      </c>
      <c r="G825" s="113" t="s">
        <v>402</v>
      </c>
      <c r="H825" s="147">
        <v>199</v>
      </c>
      <c r="I825" s="116">
        <v>4300.25</v>
      </c>
      <c r="J825" s="116">
        <v>855749.75</v>
      </c>
      <c r="K825" s="117">
        <v>3784</v>
      </c>
      <c r="L825" s="116">
        <f t="shared" si="35"/>
        <v>753016</v>
      </c>
      <c r="M825" s="192" t="s">
        <v>403</v>
      </c>
    </row>
    <row r="826" spans="1:13" ht="15" x14ac:dyDescent="0.25">
      <c r="A826" s="112">
        <v>463</v>
      </c>
      <c r="B826" s="113" t="s">
        <v>388</v>
      </c>
      <c r="C826" s="155" t="s">
        <v>459</v>
      </c>
      <c r="D826" s="133" t="s">
        <v>448</v>
      </c>
      <c r="E826" s="155" t="s">
        <v>53</v>
      </c>
      <c r="F826" s="155" t="s">
        <v>457</v>
      </c>
      <c r="G826" s="113" t="s">
        <v>50</v>
      </c>
      <c r="H826" s="147">
        <v>290</v>
      </c>
      <c r="I826" s="116">
        <v>2635.5</v>
      </c>
      <c r="J826" s="116">
        <v>764295</v>
      </c>
      <c r="K826" s="117">
        <v>2635.5</v>
      </c>
      <c r="L826" s="116">
        <f t="shared" si="35"/>
        <v>764295</v>
      </c>
      <c r="M826" s="72" t="s">
        <v>243</v>
      </c>
    </row>
    <row r="827" spans="1:13" ht="15" x14ac:dyDescent="0.25">
      <c r="A827" s="112">
        <v>464</v>
      </c>
      <c r="B827" s="113" t="s">
        <v>388</v>
      </c>
      <c r="C827" s="155" t="s">
        <v>459</v>
      </c>
      <c r="D827" s="133" t="s">
        <v>448</v>
      </c>
      <c r="E827" s="155" t="s">
        <v>53</v>
      </c>
      <c r="F827" s="155" t="s">
        <v>457</v>
      </c>
      <c r="G827" s="113" t="s">
        <v>50</v>
      </c>
      <c r="H827" s="147">
        <v>358</v>
      </c>
      <c r="I827" s="116">
        <v>2635.5</v>
      </c>
      <c r="J827" s="116">
        <v>943509</v>
      </c>
      <c r="K827" s="117">
        <v>2635.5</v>
      </c>
      <c r="L827" s="116">
        <f t="shared" si="35"/>
        <v>943509</v>
      </c>
      <c r="M827" s="72" t="s">
        <v>243</v>
      </c>
    </row>
    <row r="828" spans="1:13" ht="15" x14ac:dyDescent="0.25">
      <c r="A828" s="112">
        <v>465</v>
      </c>
      <c r="B828" s="113" t="s">
        <v>388</v>
      </c>
      <c r="C828" s="155" t="s">
        <v>459</v>
      </c>
      <c r="D828" s="133" t="s">
        <v>448</v>
      </c>
      <c r="E828" s="155" t="s">
        <v>53</v>
      </c>
      <c r="F828" s="155" t="s">
        <v>457</v>
      </c>
      <c r="G828" s="113" t="s">
        <v>50</v>
      </c>
      <c r="H828" s="147">
        <v>193</v>
      </c>
      <c r="I828" s="116">
        <v>2635.5</v>
      </c>
      <c r="J828" s="116">
        <v>508651.5</v>
      </c>
      <c r="K828" s="117">
        <v>2635.5</v>
      </c>
      <c r="L828" s="116">
        <f t="shared" si="35"/>
        <v>508651.5</v>
      </c>
      <c r="M828" s="72" t="s">
        <v>243</v>
      </c>
    </row>
    <row r="829" spans="1:13" ht="15" x14ac:dyDescent="0.25">
      <c r="A829" s="112">
        <v>466</v>
      </c>
      <c r="B829" s="113" t="s">
        <v>388</v>
      </c>
      <c r="C829" s="155" t="s">
        <v>459</v>
      </c>
      <c r="D829" s="133" t="s">
        <v>448</v>
      </c>
      <c r="E829" s="155" t="s">
        <v>53</v>
      </c>
      <c r="F829" s="155" t="s">
        <v>457</v>
      </c>
      <c r="G829" s="113" t="s">
        <v>50</v>
      </c>
      <c r="H829" s="147">
        <v>1309</v>
      </c>
      <c r="I829" s="116">
        <v>2635.5</v>
      </c>
      <c r="J829" s="116">
        <v>3449869.5</v>
      </c>
      <c r="K829" s="117">
        <v>2635.5</v>
      </c>
      <c r="L829" s="116">
        <f t="shared" si="35"/>
        <v>3449869.5</v>
      </c>
      <c r="M829" s="72" t="s">
        <v>243</v>
      </c>
    </row>
    <row r="830" spans="1:13" ht="15" x14ac:dyDescent="0.25">
      <c r="A830" s="112">
        <v>467</v>
      </c>
      <c r="B830" s="113" t="s">
        <v>388</v>
      </c>
      <c r="C830" s="155" t="s">
        <v>459</v>
      </c>
      <c r="D830" s="133" t="s">
        <v>448</v>
      </c>
      <c r="E830" s="155" t="s">
        <v>53</v>
      </c>
      <c r="F830" s="155" t="s">
        <v>457</v>
      </c>
      <c r="G830" s="113" t="s">
        <v>50</v>
      </c>
      <c r="H830" s="147">
        <v>377</v>
      </c>
      <c r="I830" s="116">
        <v>2635.5</v>
      </c>
      <c r="J830" s="116">
        <v>993583.5</v>
      </c>
      <c r="K830" s="117">
        <v>2635.5</v>
      </c>
      <c r="L830" s="116">
        <f t="shared" si="35"/>
        <v>993583.5</v>
      </c>
      <c r="M830" s="72" t="s">
        <v>243</v>
      </c>
    </row>
    <row r="831" spans="1:13" ht="15" x14ac:dyDescent="0.25">
      <c r="A831" s="112">
        <v>468</v>
      </c>
      <c r="B831" s="113" t="s">
        <v>388</v>
      </c>
      <c r="C831" s="155" t="s">
        <v>459</v>
      </c>
      <c r="D831" s="133" t="s">
        <v>99</v>
      </c>
      <c r="E831" s="113" t="s">
        <v>41</v>
      </c>
      <c r="F831" s="113" t="s">
        <v>16</v>
      </c>
      <c r="G831" s="113" t="s">
        <v>17</v>
      </c>
      <c r="H831" s="147">
        <v>5</v>
      </c>
      <c r="I831" s="116">
        <v>46053.42</v>
      </c>
      <c r="J831" s="116">
        <v>230267.09999999998</v>
      </c>
      <c r="K831" s="117">
        <v>43750.75</v>
      </c>
      <c r="L831" s="116">
        <f t="shared" si="35"/>
        <v>218753.75</v>
      </c>
      <c r="M831" s="72" t="s">
        <v>243</v>
      </c>
    </row>
    <row r="832" spans="1:13" ht="15" x14ac:dyDescent="0.25">
      <c r="A832" s="112">
        <v>469</v>
      </c>
      <c r="B832" s="113" t="s">
        <v>388</v>
      </c>
      <c r="C832" s="155" t="s">
        <v>459</v>
      </c>
      <c r="D832" s="133" t="s">
        <v>99</v>
      </c>
      <c r="E832" s="113" t="s">
        <v>41</v>
      </c>
      <c r="F832" s="113" t="s">
        <v>16</v>
      </c>
      <c r="G832" s="113" t="s">
        <v>17</v>
      </c>
      <c r="H832" s="147">
        <v>7</v>
      </c>
      <c r="I832" s="116">
        <v>46053.42</v>
      </c>
      <c r="J832" s="116">
        <v>322373.94</v>
      </c>
      <c r="K832" s="117">
        <v>43750.75</v>
      </c>
      <c r="L832" s="116">
        <f t="shared" si="35"/>
        <v>306255.25</v>
      </c>
      <c r="M832" s="72" t="s">
        <v>243</v>
      </c>
    </row>
    <row r="833" spans="1:13" ht="15" x14ac:dyDescent="0.25">
      <c r="A833" s="112">
        <v>470</v>
      </c>
      <c r="B833" s="113" t="s">
        <v>388</v>
      </c>
      <c r="C833" s="155" t="s">
        <v>459</v>
      </c>
      <c r="D833" s="133" t="s">
        <v>99</v>
      </c>
      <c r="E833" s="113" t="s">
        <v>41</v>
      </c>
      <c r="F833" s="113" t="s">
        <v>16</v>
      </c>
      <c r="G833" s="113" t="s">
        <v>17</v>
      </c>
      <c r="H833" s="147">
        <v>8</v>
      </c>
      <c r="I833" s="116">
        <v>46053.42</v>
      </c>
      <c r="J833" s="116">
        <v>368427.36</v>
      </c>
      <c r="K833" s="117">
        <v>43750.75</v>
      </c>
      <c r="L833" s="116">
        <f t="shared" si="35"/>
        <v>350006</v>
      </c>
      <c r="M833" s="72" t="s">
        <v>243</v>
      </c>
    </row>
    <row r="834" spans="1:13" ht="15" x14ac:dyDescent="0.25">
      <c r="A834" s="112">
        <v>471</v>
      </c>
      <c r="B834" s="113" t="s">
        <v>388</v>
      </c>
      <c r="C834" s="155" t="s">
        <v>459</v>
      </c>
      <c r="D834" s="133" t="s">
        <v>99</v>
      </c>
      <c r="E834" s="113" t="s">
        <v>41</v>
      </c>
      <c r="F834" s="113" t="s">
        <v>16</v>
      </c>
      <c r="G834" s="113" t="s">
        <v>17</v>
      </c>
      <c r="H834" s="147">
        <v>1</v>
      </c>
      <c r="I834" s="116">
        <v>46053.42</v>
      </c>
      <c r="J834" s="116">
        <v>46053.42</v>
      </c>
      <c r="K834" s="117">
        <v>43750.75</v>
      </c>
      <c r="L834" s="116">
        <f t="shared" si="35"/>
        <v>43750.75</v>
      </c>
      <c r="M834" s="72" t="s">
        <v>243</v>
      </c>
    </row>
    <row r="835" spans="1:13" ht="15" x14ac:dyDescent="0.25">
      <c r="A835" s="112">
        <v>472</v>
      </c>
      <c r="B835" s="113" t="s">
        <v>388</v>
      </c>
      <c r="C835" s="155" t="s">
        <v>459</v>
      </c>
      <c r="D835" s="133" t="s">
        <v>99</v>
      </c>
      <c r="E835" s="113" t="s">
        <v>41</v>
      </c>
      <c r="F835" s="113" t="s">
        <v>16</v>
      </c>
      <c r="G835" s="113" t="s">
        <v>17</v>
      </c>
      <c r="H835" s="147">
        <v>1</v>
      </c>
      <c r="I835" s="116">
        <v>46053.42</v>
      </c>
      <c r="J835" s="116">
        <v>46053.42</v>
      </c>
      <c r="K835" s="117">
        <v>43750.75</v>
      </c>
      <c r="L835" s="116">
        <f t="shared" si="35"/>
        <v>43750.75</v>
      </c>
      <c r="M835" s="72" t="s">
        <v>243</v>
      </c>
    </row>
    <row r="836" spans="1:13" ht="15" x14ac:dyDescent="0.25">
      <c r="A836" s="112">
        <v>473</v>
      </c>
      <c r="B836" s="113" t="s">
        <v>388</v>
      </c>
      <c r="C836" s="155" t="s">
        <v>459</v>
      </c>
      <c r="D836" s="133" t="s">
        <v>99</v>
      </c>
      <c r="E836" s="113" t="s">
        <v>41</v>
      </c>
      <c r="F836" s="113" t="s">
        <v>16</v>
      </c>
      <c r="G836" s="113" t="s">
        <v>17</v>
      </c>
      <c r="H836" s="147">
        <v>1</v>
      </c>
      <c r="I836" s="116">
        <v>46053.42</v>
      </c>
      <c r="J836" s="116">
        <v>46053.42</v>
      </c>
      <c r="K836" s="117">
        <v>43750.75</v>
      </c>
      <c r="L836" s="116">
        <f t="shared" si="35"/>
        <v>43750.75</v>
      </c>
      <c r="M836" s="72" t="s">
        <v>243</v>
      </c>
    </row>
    <row r="837" spans="1:13" ht="15" x14ac:dyDescent="0.25">
      <c r="A837" s="112">
        <v>474</v>
      </c>
      <c r="B837" s="113" t="s">
        <v>388</v>
      </c>
      <c r="C837" s="155" t="s">
        <v>459</v>
      </c>
      <c r="D837" s="133" t="s">
        <v>99</v>
      </c>
      <c r="E837" s="113" t="s">
        <v>41</v>
      </c>
      <c r="F837" s="113" t="s">
        <v>16</v>
      </c>
      <c r="G837" s="113" t="s">
        <v>17</v>
      </c>
      <c r="H837" s="147">
        <v>3</v>
      </c>
      <c r="I837" s="116">
        <v>46053.42</v>
      </c>
      <c r="J837" s="116">
        <v>138160.26</v>
      </c>
      <c r="K837" s="117">
        <v>43750.75</v>
      </c>
      <c r="L837" s="116">
        <f t="shared" si="35"/>
        <v>131252.25</v>
      </c>
      <c r="M837" s="72" t="s">
        <v>243</v>
      </c>
    </row>
    <row r="838" spans="1:13" ht="45" x14ac:dyDescent="0.25">
      <c r="A838" s="112">
        <v>475</v>
      </c>
      <c r="B838" s="113" t="s">
        <v>388</v>
      </c>
      <c r="C838" s="155" t="s">
        <v>459</v>
      </c>
      <c r="D838" s="133" t="s">
        <v>15</v>
      </c>
      <c r="E838" s="113" t="s">
        <v>41</v>
      </c>
      <c r="F838" s="113" t="s">
        <v>16</v>
      </c>
      <c r="G838" s="113" t="s">
        <v>17</v>
      </c>
      <c r="H838" s="147">
        <v>1361</v>
      </c>
      <c r="I838" s="116">
        <v>39073.81</v>
      </c>
      <c r="J838" s="116">
        <v>53179455.409999996</v>
      </c>
      <c r="K838" s="117">
        <v>37315.480000000003</v>
      </c>
      <c r="L838" s="116">
        <f t="shared" si="35"/>
        <v>50786368.280000001</v>
      </c>
      <c r="M838" s="131" t="s">
        <v>411</v>
      </c>
    </row>
    <row r="839" spans="1:13" ht="45" x14ac:dyDescent="0.25">
      <c r="A839" s="112">
        <v>476</v>
      </c>
      <c r="B839" s="113" t="s">
        <v>388</v>
      </c>
      <c r="C839" s="155" t="s">
        <v>459</v>
      </c>
      <c r="D839" s="133" t="s">
        <v>15</v>
      </c>
      <c r="E839" s="113" t="s">
        <v>41</v>
      </c>
      <c r="F839" s="113" t="s">
        <v>16</v>
      </c>
      <c r="G839" s="113" t="s">
        <v>17</v>
      </c>
      <c r="H839" s="147">
        <v>1032</v>
      </c>
      <c r="I839" s="116">
        <v>39073.81</v>
      </c>
      <c r="J839" s="116">
        <v>40324171.919999994</v>
      </c>
      <c r="K839" s="117">
        <v>37315.480000000003</v>
      </c>
      <c r="L839" s="116">
        <f t="shared" si="35"/>
        <v>38509575.360000007</v>
      </c>
      <c r="M839" s="131" t="s">
        <v>411</v>
      </c>
    </row>
    <row r="840" spans="1:13" ht="45" x14ac:dyDescent="0.25">
      <c r="A840" s="112">
        <v>477</v>
      </c>
      <c r="B840" s="113" t="s">
        <v>388</v>
      </c>
      <c r="C840" s="155" t="s">
        <v>459</v>
      </c>
      <c r="D840" s="133" t="s">
        <v>15</v>
      </c>
      <c r="E840" s="113" t="s">
        <v>41</v>
      </c>
      <c r="F840" s="113" t="s">
        <v>16</v>
      </c>
      <c r="G840" s="113" t="s">
        <v>17</v>
      </c>
      <c r="H840" s="147">
        <v>884</v>
      </c>
      <c r="I840" s="116">
        <v>39073.81</v>
      </c>
      <c r="J840" s="116">
        <v>34541248.039999999</v>
      </c>
      <c r="K840" s="117">
        <v>37315.480000000003</v>
      </c>
      <c r="L840" s="116">
        <f t="shared" si="35"/>
        <v>32986884.320000004</v>
      </c>
      <c r="M840" s="131" t="s">
        <v>411</v>
      </c>
    </row>
    <row r="841" spans="1:13" ht="45" x14ac:dyDescent="0.25">
      <c r="A841" s="112">
        <v>478</v>
      </c>
      <c r="B841" s="113" t="s">
        <v>388</v>
      </c>
      <c r="C841" s="155" t="s">
        <v>459</v>
      </c>
      <c r="D841" s="133" t="s">
        <v>15</v>
      </c>
      <c r="E841" s="113" t="s">
        <v>41</v>
      </c>
      <c r="F841" s="113" t="s">
        <v>16</v>
      </c>
      <c r="G841" s="113" t="s">
        <v>17</v>
      </c>
      <c r="H841" s="147">
        <v>366</v>
      </c>
      <c r="I841" s="116">
        <v>39073.81</v>
      </c>
      <c r="J841" s="116">
        <v>14301014.459999999</v>
      </c>
      <c r="K841" s="117">
        <v>37315.480000000003</v>
      </c>
      <c r="L841" s="116">
        <f t="shared" si="35"/>
        <v>13657465.680000002</v>
      </c>
      <c r="M841" s="131" t="s">
        <v>411</v>
      </c>
    </row>
    <row r="842" spans="1:13" ht="15" x14ac:dyDescent="0.25">
      <c r="A842" s="112">
        <v>479</v>
      </c>
      <c r="B842" s="113" t="s">
        <v>388</v>
      </c>
      <c r="C842" s="155" t="s">
        <v>459</v>
      </c>
      <c r="D842" s="133" t="s">
        <v>15</v>
      </c>
      <c r="E842" s="113" t="s">
        <v>41</v>
      </c>
      <c r="F842" s="113" t="s">
        <v>16</v>
      </c>
      <c r="G842" s="113" t="s">
        <v>17</v>
      </c>
      <c r="H842" s="147">
        <v>816</v>
      </c>
      <c r="I842" s="116">
        <v>39073.81</v>
      </c>
      <c r="J842" s="116">
        <v>31884228.959999997</v>
      </c>
      <c r="K842" s="117">
        <v>37120.120000000003</v>
      </c>
      <c r="L842" s="116">
        <f t="shared" si="35"/>
        <v>30290017.920000002</v>
      </c>
      <c r="M842" s="72" t="s">
        <v>243</v>
      </c>
    </row>
    <row r="843" spans="1:13" ht="15" x14ac:dyDescent="0.25">
      <c r="A843" s="112">
        <v>480</v>
      </c>
      <c r="B843" s="113" t="s">
        <v>388</v>
      </c>
      <c r="C843" s="155" t="s">
        <v>459</v>
      </c>
      <c r="D843" s="133" t="s">
        <v>15</v>
      </c>
      <c r="E843" s="113" t="s">
        <v>41</v>
      </c>
      <c r="F843" s="113" t="s">
        <v>16</v>
      </c>
      <c r="G843" s="113" t="s">
        <v>17</v>
      </c>
      <c r="H843" s="147">
        <v>1565</v>
      </c>
      <c r="I843" s="116">
        <v>39073.81</v>
      </c>
      <c r="J843" s="116">
        <v>61150512.649999999</v>
      </c>
      <c r="K843" s="117">
        <v>37120</v>
      </c>
      <c r="L843" s="116">
        <f t="shared" si="35"/>
        <v>58092800</v>
      </c>
      <c r="M843" s="192" t="s">
        <v>390</v>
      </c>
    </row>
    <row r="844" spans="1:13" ht="15" x14ac:dyDescent="0.25">
      <c r="A844" s="112">
        <v>481</v>
      </c>
      <c r="B844" s="113" t="s">
        <v>388</v>
      </c>
      <c r="C844" s="155" t="s">
        <v>459</v>
      </c>
      <c r="D844" s="133" t="s">
        <v>15</v>
      </c>
      <c r="E844" s="113" t="s">
        <v>41</v>
      </c>
      <c r="F844" s="113" t="s">
        <v>16</v>
      </c>
      <c r="G844" s="113" t="s">
        <v>17</v>
      </c>
      <c r="H844" s="147">
        <v>432</v>
      </c>
      <c r="I844" s="116">
        <v>39073.81</v>
      </c>
      <c r="J844" s="116">
        <v>16879885.919999998</v>
      </c>
      <c r="K844" s="117">
        <v>37120</v>
      </c>
      <c r="L844" s="116">
        <f t="shared" si="35"/>
        <v>16035840</v>
      </c>
      <c r="M844" s="192" t="s">
        <v>390</v>
      </c>
    </row>
    <row r="845" spans="1:13" ht="15" x14ac:dyDescent="0.25">
      <c r="A845" s="112">
        <v>482</v>
      </c>
      <c r="B845" s="113" t="s">
        <v>388</v>
      </c>
      <c r="C845" s="155" t="s">
        <v>459</v>
      </c>
      <c r="D845" s="133" t="s">
        <v>15</v>
      </c>
      <c r="E845" s="113" t="s">
        <v>41</v>
      </c>
      <c r="F845" s="113" t="s">
        <v>16</v>
      </c>
      <c r="G845" s="113" t="s">
        <v>17</v>
      </c>
      <c r="H845" s="147">
        <v>415</v>
      </c>
      <c r="I845" s="116">
        <v>39073.81</v>
      </c>
      <c r="J845" s="116">
        <v>16215631.149999999</v>
      </c>
      <c r="K845" s="117">
        <v>37120</v>
      </c>
      <c r="L845" s="116">
        <f t="shared" si="35"/>
        <v>15404800</v>
      </c>
      <c r="M845" s="192" t="s">
        <v>390</v>
      </c>
    </row>
    <row r="846" spans="1:13" ht="15" x14ac:dyDescent="0.25">
      <c r="A846" s="112">
        <v>483</v>
      </c>
      <c r="B846" s="113" t="s">
        <v>388</v>
      </c>
      <c r="C846" s="155" t="s">
        <v>459</v>
      </c>
      <c r="D846" s="133" t="s">
        <v>15</v>
      </c>
      <c r="E846" s="113" t="s">
        <v>41</v>
      </c>
      <c r="F846" s="113" t="s">
        <v>16</v>
      </c>
      <c r="G846" s="113" t="s">
        <v>17</v>
      </c>
      <c r="H846" s="147">
        <v>514</v>
      </c>
      <c r="I846" s="116">
        <v>39073.81</v>
      </c>
      <c r="J846" s="116">
        <v>20083938.34</v>
      </c>
      <c r="K846" s="117">
        <v>37120</v>
      </c>
      <c r="L846" s="116">
        <f t="shared" si="35"/>
        <v>19079680</v>
      </c>
      <c r="M846" s="192" t="s">
        <v>390</v>
      </c>
    </row>
    <row r="847" spans="1:13" ht="30" x14ac:dyDescent="0.25">
      <c r="A847" s="112">
        <v>484</v>
      </c>
      <c r="B847" s="113" t="s">
        <v>388</v>
      </c>
      <c r="C847" s="155" t="s">
        <v>459</v>
      </c>
      <c r="D847" s="133" t="s">
        <v>15</v>
      </c>
      <c r="E847" s="113" t="s">
        <v>41</v>
      </c>
      <c r="F847" s="113" t="s">
        <v>16</v>
      </c>
      <c r="G847" s="113" t="s">
        <v>17</v>
      </c>
      <c r="H847" s="147">
        <v>544</v>
      </c>
      <c r="I847" s="116">
        <v>39073.81</v>
      </c>
      <c r="J847" s="116">
        <v>21256152.640000001</v>
      </c>
      <c r="K847" s="117">
        <v>37315.480000000003</v>
      </c>
      <c r="L847" s="116">
        <f t="shared" si="35"/>
        <v>20299621.120000001</v>
      </c>
      <c r="M847" s="192" t="s">
        <v>395</v>
      </c>
    </row>
    <row r="848" spans="1:13" ht="30" x14ac:dyDescent="0.25">
      <c r="A848" s="112">
        <v>485</v>
      </c>
      <c r="B848" s="113" t="s">
        <v>388</v>
      </c>
      <c r="C848" s="155" t="s">
        <v>459</v>
      </c>
      <c r="D848" s="133" t="s">
        <v>15</v>
      </c>
      <c r="E848" s="113" t="s">
        <v>41</v>
      </c>
      <c r="F848" s="113" t="s">
        <v>16</v>
      </c>
      <c r="G848" s="113" t="s">
        <v>17</v>
      </c>
      <c r="H848" s="147">
        <v>533</v>
      </c>
      <c r="I848" s="116">
        <v>39073.81</v>
      </c>
      <c r="J848" s="116">
        <v>20826340.73</v>
      </c>
      <c r="K848" s="117">
        <v>37315.480000000003</v>
      </c>
      <c r="L848" s="116">
        <f t="shared" si="35"/>
        <v>19889150.84</v>
      </c>
      <c r="M848" s="192" t="s">
        <v>395</v>
      </c>
    </row>
    <row r="849" spans="1:13" ht="30" x14ac:dyDescent="0.25">
      <c r="A849" s="112">
        <v>486</v>
      </c>
      <c r="B849" s="113" t="s">
        <v>388</v>
      </c>
      <c r="C849" s="155" t="s">
        <v>459</v>
      </c>
      <c r="D849" s="133" t="s">
        <v>15</v>
      </c>
      <c r="E849" s="113" t="s">
        <v>41</v>
      </c>
      <c r="F849" s="113" t="s">
        <v>16</v>
      </c>
      <c r="G849" s="113" t="s">
        <v>17</v>
      </c>
      <c r="H849" s="147">
        <v>629</v>
      </c>
      <c r="I849" s="116">
        <v>39073.81</v>
      </c>
      <c r="J849" s="116">
        <v>24577426.489999998</v>
      </c>
      <c r="K849" s="117">
        <v>37315.480000000003</v>
      </c>
      <c r="L849" s="116">
        <f t="shared" si="35"/>
        <v>23471436.920000002</v>
      </c>
      <c r="M849" s="192" t="s">
        <v>395</v>
      </c>
    </row>
    <row r="850" spans="1:13" ht="25.5" x14ac:dyDescent="0.25">
      <c r="A850" s="112">
        <v>487</v>
      </c>
      <c r="B850" s="113" t="s">
        <v>388</v>
      </c>
      <c r="C850" s="155" t="s">
        <v>459</v>
      </c>
      <c r="D850" s="133" t="s">
        <v>29</v>
      </c>
      <c r="E850" s="155" t="s">
        <v>187</v>
      </c>
      <c r="F850" s="155" t="s">
        <v>143</v>
      </c>
      <c r="G850" s="113" t="s">
        <v>402</v>
      </c>
      <c r="H850" s="147">
        <v>3741</v>
      </c>
      <c r="I850" s="116">
        <v>5055.3500000000004</v>
      </c>
      <c r="J850" s="116">
        <v>18912064.350000001</v>
      </c>
      <c r="K850" s="117">
        <v>4297.05</v>
      </c>
      <c r="L850" s="116">
        <f t="shared" si="35"/>
        <v>16075264.050000001</v>
      </c>
      <c r="M850" s="8" t="s">
        <v>18</v>
      </c>
    </row>
    <row r="851" spans="1:13" ht="25.5" x14ac:dyDescent="0.25">
      <c r="A851" s="112">
        <v>488</v>
      </c>
      <c r="B851" s="113" t="s">
        <v>388</v>
      </c>
      <c r="C851" s="155" t="s">
        <v>459</v>
      </c>
      <c r="D851" s="133" t="s">
        <v>29</v>
      </c>
      <c r="E851" s="155" t="s">
        <v>187</v>
      </c>
      <c r="F851" s="155" t="s">
        <v>143</v>
      </c>
      <c r="G851" s="113" t="s">
        <v>402</v>
      </c>
      <c r="H851" s="147">
        <v>2096</v>
      </c>
      <c r="I851" s="116">
        <v>5055.3500000000004</v>
      </c>
      <c r="J851" s="116">
        <v>10596013.600000001</v>
      </c>
      <c r="K851" s="117">
        <v>4297.04</v>
      </c>
      <c r="L851" s="116">
        <f t="shared" si="35"/>
        <v>9006595.8399999999</v>
      </c>
      <c r="M851" s="8" t="s">
        <v>18</v>
      </c>
    </row>
    <row r="852" spans="1:13" ht="25.5" x14ac:dyDescent="0.25">
      <c r="A852" s="112">
        <v>489</v>
      </c>
      <c r="B852" s="113" t="s">
        <v>388</v>
      </c>
      <c r="C852" s="155" t="s">
        <v>459</v>
      </c>
      <c r="D852" s="133" t="s">
        <v>29</v>
      </c>
      <c r="E852" s="155" t="s">
        <v>187</v>
      </c>
      <c r="F852" s="155" t="s">
        <v>143</v>
      </c>
      <c r="G852" s="113" t="s">
        <v>402</v>
      </c>
      <c r="H852" s="147">
        <v>1634</v>
      </c>
      <c r="I852" s="116">
        <v>5055.3500000000004</v>
      </c>
      <c r="J852" s="116">
        <v>8260441.9000000004</v>
      </c>
      <c r="K852" s="117">
        <v>4297.05</v>
      </c>
      <c r="L852" s="116">
        <f t="shared" si="35"/>
        <v>7021379.7000000002</v>
      </c>
      <c r="M852" s="8" t="s">
        <v>18</v>
      </c>
    </row>
    <row r="853" spans="1:13" ht="25.5" x14ac:dyDescent="0.25">
      <c r="A853" s="112">
        <v>490</v>
      </c>
      <c r="B853" s="113" t="s">
        <v>388</v>
      </c>
      <c r="C853" s="155" t="s">
        <v>459</v>
      </c>
      <c r="D853" s="133" t="s">
        <v>29</v>
      </c>
      <c r="E853" s="155" t="s">
        <v>187</v>
      </c>
      <c r="F853" s="155" t="s">
        <v>143</v>
      </c>
      <c r="G853" s="113" t="s">
        <v>402</v>
      </c>
      <c r="H853" s="147">
        <v>803</v>
      </c>
      <c r="I853" s="116">
        <v>5055.3500000000004</v>
      </c>
      <c r="J853" s="116">
        <v>4059446.0500000003</v>
      </c>
      <c r="K853" s="117">
        <v>4297.04</v>
      </c>
      <c r="L853" s="116">
        <f t="shared" si="35"/>
        <v>3450523.12</v>
      </c>
      <c r="M853" s="8" t="s">
        <v>18</v>
      </c>
    </row>
    <row r="854" spans="1:13" ht="25.5" x14ac:dyDescent="0.25">
      <c r="A854" s="112">
        <v>491</v>
      </c>
      <c r="B854" s="113" t="s">
        <v>388</v>
      </c>
      <c r="C854" s="155" t="s">
        <v>459</v>
      </c>
      <c r="D854" s="133" t="s">
        <v>29</v>
      </c>
      <c r="E854" s="155" t="s">
        <v>187</v>
      </c>
      <c r="F854" s="155" t="s">
        <v>143</v>
      </c>
      <c r="G854" s="113" t="s">
        <v>402</v>
      </c>
      <c r="H854" s="147">
        <v>1973</v>
      </c>
      <c r="I854" s="116">
        <v>5055.3500000000004</v>
      </c>
      <c r="J854" s="116">
        <v>9974205.5500000007</v>
      </c>
      <c r="K854" s="117">
        <v>4297.05</v>
      </c>
      <c r="L854" s="116">
        <f t="shared" si="35"/>
        <v>8478079.6500000004</v>
      </c>
      <c r="M854" s="8" t="s">
        <v>18</v>
      </c>
    </row>
    <row r="855" spans="1:13" ht="25.5" x14ac:dyDescent="0.25">
      <c r="A855" s="112">
        <v>492</v>
      </c>
      <c r="B855" s="113" t="s">
        <v>388</v>
      </c>
      <c r="C855" s="155" t="s">
        <v>459</v>
      </c>
      <c r="D855" s="133" t="s">
        <v>29</v>
      </c>
      <c r="E855" s="155" t="s">
        <v>187</v>
      </c>
      <c r="F855" s="155" t="s">
        <v>143</v>
      </c>
      <c r="G855" s="113" t="s">
        <v>402</v>
      </c>
      <c r="H855" s="147">
        <v>1565</v>
      </c>
      <c r="I855" s="116">
        <v>5055.3500000000004</v>
      </c>
      <c r="J855" s="116">
        <v>7911622.7500000009</v>
      </c>
      <c r="K855" s="117">
        <v>4297.05</v>
      </c>
      <c r="L855" s="116">
        <f t="shared" si="35"/>
        <v>6724883.25</v>
      </c>
      <c r="M855" s="8" t="s">
        <v>18</v>
      </c>
    </row>
    <row r="856" spans="1:13" ht="25.5" x14ac:dyDescent="0.25">
      <c r="A856" s="112">
        <v>493</v>
      </c>
      <c r="B856" s="113" t="s">
        <v>388</v>
      </c>
      <c r="C856" s="155" t="s">
        <v>459</v>
      </c>
      <c r="D856" s="133" t="s">
        <v>29</v>
      </c>
      <c r="E856" s="155" t="s">
        <v>187</v>
      </c>
      <c r="F856" s="155" t="s">
        <v>143</v>
      </c>
      <c r="G856" s="113" t="s">
        <v>402</v>
      </c>
      <c r="H856" s="147">
        <v>1606</v>
      </c>
      <c r="I856" s="116">
        <v>5055.3500000000004</v>
      </c>
      <c r="J856" s="116">
        <v>8118892.1000000006</v>
      </c>
      <c r="K856" s="117">
        <v>4297.05</v>
      </c>
      <c r="L856" s="116">
        <f t="shared" si="35"/>
        <v>6901062.3000000007</v>
      </c>
      <c r="M856" s="8" t="s">
        <v>18</v>
      </c>
    </row>
    <row r="857" spans="1:13" ht="25.5" x14ac:dyDescent="0.25">
      <c r="A857" s="112">
        <v>494</v>
      </c>
      <c r="B857" s="113" t="s">
        <v>388</v>
      </c>
      <c r="C857" s="155" t="s">
        <v>459</v>
      </c>
      <c r="D857" s="133" t="s">
        <v>93</v>
      </c>
      <c r="E857" s="155" t="s">
        <v>94</v>
      </c>
      <c r="F857" s="155" t="s">
        <v>95</v>
      </c>
      <c r="G857" s="113" t="s">
        <v>402</v>
      </c>
      <c r="H857" s="147">
        <v>1099</v>
      </c>
      <c r="I857" s="116">
        <v>12638.77</v>
      </c>
      <c r="J857" s="116">
        <v>13890008.23</v>
      </c>
      <c r="K857" s="117">
        <v>10742.95</v>
      </c>
      <c r="L857" s="116">
        <f t="shared" si="35"/>
        <v>11806502.050000001</v>
      </c>
      <c r="M857" s="8" t="s">
        <v>18</v>
      </c>
    </row>
    <row r="858" spans="1:13" ht="25.5" x14ac:dyDescent="0.25">
      <c r="A858" s="112">
        <v>495</v>
      </c>
      <c r="B858" s="113" t="s">
        <v>388</v>
      </c>
      <c r="C858" s="155" t="s">
        <v>459</v>
      </c>
      <c r="D858" s="133" t="s">
        <v>93</v>
      </c>
      <c r="E858" s="155" t="s">
        <v>94</v>
      </c>
      <c r="F858" s="155" t="s">
        <v>95</v>
      </c>
      <c r="G858" s="113" t="s">
        <v>402</v>
      </c>
      <c r="H858" s="147">
        <v>36</v>
      </c>
      <c r="I858" s="116">
        <v>12638.77</v>
      </c>
      <c r="J858" s="116">
        <v>454995.72000000003</v>
      </c>
      <c r="K858" s="117">
        <v>10742.96</v>
      </c>
      <c r="L858" s="116">
        <f t="shared" si="35"/>
        <v>386746.55999999994</v>
      </c>
      <c r="M858" s="8" t="s">
        <v>18</v>
      </c>
    </row>
    <row r="859" spans="1:13" ht="25.5" x14ac:dyDescent="0.25">
      <c r="A859" s="112">
        <v>496</v>
      </c>
      <c r="B859" s="113" t="s">
        <v>388</v>
      </c>
      <c r="C859" s="155" t="s">
        <v>459</v>
      </c>
      <c r="D859" s="133" t="s">
        <v>93</v>
      </c>
      <c r="E859" s="155" t="s">
        <v>94</v>
      </c>
      <c r="F859" s="155" t="s">
        <v>95</v>
      </c>
      <c r="G859" s="113" t="s">
        <v>402</v>
      </c>
      <c r="H859" s="147">
        <v>344</v>
      </c>
      <c r="I859" s="116">
        <v>12638.77</v>
      </c>
      <c r="J859" s="116">
        <v>4347736.88</v>
      </c>
      <c r="K859" s="117">
        <v>10742.96</v>
      </c>
      <c r="L859" s="116">
        <f t="shared" si="35"/>
        <v>3695578.2399999998</v>
      </c>
      <c r="M859" s="8" t="s">
        <v>18</v>
      </c>
    </row>
    <row r="860" spans="1:13" ht="25.5" x14ac:dyDescent="0.25">
      <c r="A860" s="112">
        <v>497</v>
      </c>
      <c r="B860" s="113" t="s">
        <v>388</v>
      </c>
      <c r="C860" s="155" t="s">
        <v>459</v>
      </c>
      <c r="D860" s="133" t="s">
        <v>93</v>
      </c>
      <c r="E860" s="155" t="s">
        <v>94</v>
      </c>
      <c r="F860" s="155" t="s">
        <v>95</v>
      </c>
      <c r="G860" s="113" t="s">
        <v>402</v>
      </c>
      <c r="H860" s="147">
        <v>735</v>
      </c>
      <c r="I860" s="116">
        <v>12638.77</v>
      </c>
      <c r="J860" s="116">
        <v>9289495.9500000011</v>
      </c>
      <c r="K860" s="117">
        <v>10742.94</v>
      </c>
      <c r="L860" s="116">
        <f t="shared" si="35"/>
        <v>7896060.9000000004</v>
      </c>
      <c r="M860" s="8" t="s">
        <v>18</v>
      </c>
    </row>
    <row r="861" spans="1:13" ht="25.5" x14ac:dyDescent="0.25">
      <c r="A861" s="112">
        <v>498</v>
      </c>
      <c r="B861" s="113" t="s">
        <v>388</v>
      </c>
      <c r="C861" s="155" t="s">
        <v>459</v>
      </c>
      <c r="D861" s="133" t="s">
        <v>93</v>
      </c>
      <c r="E861" s="155" t="s">
        <v>94</v>
      </c>
      <c r="F861" s="155" t="s">
        <v>95</v>
      </c>
      <c r="G861" s="113" t="s">
        <v>402</v>
      </c>
      <c r="H861" s="147">
        <v>293</v>
      </c>
      <c r="I861" s="116">
        <v>12638.77</v>
      </c>
      <c r="J861" s="116">
        <v>3703159.6100000003</v>
      </c>
      <c r="K861" s="117">
        <v>10742.96</v>
      </c>
      <c r="L861" s="116">
        <f t="shared" si="35"/>
        <v>3147687.28</v>
      </c>
      <c r="M861" s="8" t="s">
        <v>18</v>
      </c>
    </row>
    <row r="862" spans="1:13" ht="25.5" x14ac:dyDescent="0.25">
      <c r="A862" s="112">
        <v>499</v>
      </c>
      <c r="B862" s="113" t="s">
        <v>388</v>
      </c>
      <c r="C862" s="155" t="s">
        <v>459</v>
      </c>
      <c r="D862" s="133" t="s">
        <v>93</v>
      </c>
      <c r="E862" s="155" t="s">
        <v>94</v>
      </c>
      <c r="F862" s="155" t="s">
        <v>95</v>
      </c>
      <c r="G862" s="113" t="s">
        <v>402</v>
      </c>
      <c r="H862" s="147">
        <v>436</v>
      </c>
      <c r="I862" s="116">
        <v>12638.77</v>
      </c>
      <c r="J862" s="116">
        <v>5510503.7199999997</v>
      </c>
      <c r="K862" s="117">
        <v>10742.95</v>
      </c>
      <c r="L862" s="116">
        <f t="shared" si="35"/>
        <v>4683926.2</v>
      </c>
      <c r="M862" s="8" t="s">
        <v>18</v>
      </c>
    </row>
    <row r="863" spans="1:13" ht="25.5" x14ac:dyDescent="0.25">
      <c r="A863" s="112">
        <v>500</v>
      </c>
      <c r="B863" s="113" t="s">
        <v>388</v>
      </c>
      <c r="C863" s="155" t="s">
        <v>459</v>
      </c>
      <c r="D863" s="133" t="s">
        <v>93</v>
      </c>
      <c r="E863" s="155" t="s">
        <v>94</v>
      </c>
      <c r="F863" s="155" t="s">
        <v>95</v>
      </c>
      <c r="G863" s="113" t="s">
        <v>402</v>
      </c>
      <c r="H863" s="147">
        <v>1143</v>
      </c>
      <c r="I863" s="116">
        <v>12638.77</v>
      </c>
      <c r="J863" s="116">
        <v>14446114.110000001</v>
      </c>
      <c r="K863" s="117">
        <v>10742.95</v>
      </c>
      <c r="L863" s="116">
        <f t="shared" si="35"/>
        <v>12279191.850000001</v>
      </c>
      <c r="M863" s="8" t="s">
        <v>18</v>
      </c>
    </row>
    <row r="864" spans="1:13" ht="25.5" x14ac:dyDescent="0.25">
      <c r="A864" s="112">
        <v>501</v>
      </c>
      <c r="B864" s="113" t="s">
        <v>388</v>
      </c>
      <c r="C864" s="155" t="s">
        <v>459</v>
      </c>
      <c r="D864" s="133" t="s">
        <v>93</v>
      </c>
      <c r="E864" s="155" t="s">
        <v>94</v>
      </c>
      <c r="F864" s="155" t="s">
        <v>95</v>
      </c>
      <c r="G864" s="113" t="s">
        <v>402</v>
      </c>
      <c r="H864" s="147">
        <v>366</v>
      </c>
      <c r="I864" s="116">
        <v>12638.77</v>
      </c>
      <c r="J864" s="116">
        <v>4625789.82</v>
      </c>
      <c r="K864" s="117">
        <v>10742.99</v>
      </c>
      <c r="L864" s="116">
        <f t="shared" si="35"/>
        <v>3931934.34</v>
      </c>
      <c r="M864" s="8" t="s">
        <v>18</v>
      </c>
    </row>
    <row r="865" spans="1:13" ht="25.5" x14ac:dyDescent="0.25">
      <c r="A865" s="112">
        <v>502</v>
      </c>
      <c r="B865" s="113" t="s">
        <v>388</v>
      </c>
      <c r="C865" s="155" t="s">
        <v>459</v>
      </c>
      <c r="D865" s="133" t="s">
        <v>93</v>
      </c>
      <c r="E865" s="155" t="s">
        <v>94</v>
      </c>
      <c r="F865" s="155" t="s">
        <v>95</v>
      </c>
      <c r="G865" s="113" t="s">
        <v>402</v>
      </c>
      <c r="H865" s="147">
        <v>293</v>
      </c>
      <c r="I865" s="116">
        <v>12638.77</v>
      </c>
      <c r="J865" s="116">
        <v>3703159.6100000003</v>
      </c>
      <c r="K865" s="117">
        <v>10742.95</v>
      </c>
      <c r="L865" s="116">
        <f t="shared" si="35"/>
        <v>3147684.35</v>
      </c>
      <c r="M865" s="8" t="s">
        <v>18</v>
      </c>
    </row>
    <row r="866" spans="1:13" ht="30" x14ac:dyDescent="0.25">
      <c r="A866" s="112">
        <v>503</v>
      </c>
      <c r="B866" s="113" t="s">
        <v>388</v>
      </c>
      <c r="C866" s="155" t="s">
        <v>459</v>
      </c>
      <c r="D866" s="133" t="s">
        <v>29</v>
      </c>
      <c r="E866" s="155" t="s">
        <v>187</v>
      </c>
      <c r="F866" s="155" t="s">
        <v>143</v>
      </c>
      <c r="G866" s="113" t="s">
        <v>402</v>
      </c>
      <c r="H866" s="147">
        <v>3608</v>
      </c>
      <c r="I866" s="116">
        <v>5055.3500000000004</v>
      </c>
      <c r="J866" s="116">
        <v>18239702.800000001</v>
      </c>
      <c r="K866" s="117">
        <v>4297.05</v>
      </c>
      <c r="L866" s="116">
        <f t="shared" si="35"/>
        <v>15503756.4</v>
      </c>
      <c r="M866" s="192" t="s">
        <v>395</v>
      </c>
    </row>
    <row r="867" spans="1:13" ht="25.5" x14ac:dyDescent="0.25">
      <c r="A867" s="112">
        <v>504</v>
      </c>
      <c r="B867" s="113" t="s">
        <v>388</v>
      </c>
      <c r="C867" s="155" t="s">
        <v>459</v>
      </c>
      <c r="D867" s="133" t="s">
        <v>29</v>
      </c>
      <c r="E867" s="155" t="s">
        <v>187</v>
      </c>
      <c r="F867" s="155" t="s">
        <v>143</v>
      </c>
      <c r="G867" s="113" t="s">
        <v>402</v>
      </c>
      <c r="H867" s="147">
        <v>2942</v>
      </c>
      <c r="I867" s="116">
        <v>5055.3500000000004</v>
      </c>
      <c r="J867" s="116">
        <v>14872839.700000001</v>
      </c>
      <c r="K867" s="117">
        <v>4297.04</v>
      </c>
      <c r="L867" s="116">
        <f t="shared" si="35"/>
        <v>12641891.68</v>
      </c>
      <c r="M867" s="25" t="s">
        <v>67</v>
      </c>
    </row>
    <row r="868" spans="1:13" ht="25.5" x14ac:dyDescent="0.25">
      <c r="A868" s="112">
        <v>505</v>
      </c>
      <c r="B868" s="113" t="s">
        <v>388</v>
      </c>
      <c r="C868" s="155" t="s">
        <v>459</v>
      </c>
      <c r="D868" s="133" t="s">
        <v>29</v>
      </c>
      <c r="E868" s="155" t="s">
        <v>187</v>
      </c>
      <c r="F868" s="155" t="s">
        <v>143</v>
      </c>
      <c r="G868" s="113" t="s">
        <v>402</v>
      </c>
      <c r="H868" s="147">
        <v>1973</v>
      </c>
      <c r="I868" s="116">
        <v>5055.3500000000004</v>
      </c>
      <c r="J868" s="116">
        <v>9974205.5500000007</v>
      </c>
      <c r="K868" s="117">
        <v>4297.04</v>
      </c>
      <c r="L868" s="116">
        <f t="shared" si="35"/>
        <v>8478059.9199999999</v>
      </c>
      <c r="M868" s="25" t="s">
        <v>67</v>
      </c>
    </row>
    <row r="869" spans="1:13" ht="25.5" x14ac:dyDescent="0.25">
      <c r="A869" s="112">
        <v>506</v>
      </c>
      <c r="B869" s="113" t="s">
        <v>388</v>
      </c>
      <c r="C869" s="155" t="s">
        <v>459</v>
      </c>
      <c r="D869" s="133" t="s">
        <v>29</v>
      </c>
      <c r="E869" s="155" t="s">
        <v>187</v>
      </c>
      <c r="F869" s="155" t="s">
        <v>143</v>
      </c>
      <c r="G869" s="113" t="s">
        <v>402</v>
      </c>
      <c r="H869" s="147">
        <v>2046</v>
      </c>
      <c r="I869" s="116">
        <v>5055.3500000000004</v>
      </c>
      <c r="J869" s="116">
        <v>10343246.100000001</v>
      </c>
      <c r="K869" s="117">
        <v>4297.04</v>
      </c>
      <c r="L869" s="116">
        <f t="shared" si="35"/>
        <v>8791743.8399999999</v>
      </c>
      <c r="M869" s="25" t="s">
        <v>67</v>
      </c>
    </row>
    <row r="870" spans="1:13" ht="25.5" x14ac:dyDescent="0.25">
      <c r="A870" s="112">
        <v>507</v>
      </c>
      <c r="B870" s="113" t="s">
        <v>388</v>
      </c>
      <c r="C870" s="155" t="s">
        <v>459</v>
      </c>
      <c r="D870" s="133" t="s">
        <v>29</v>
      </c>
      <c r="E870" s="155" t="s">
        <v>187</v>
      </c>
      <c r="F870" s="155" t="s">
        <v>143</v>
      </c>
      <c r="G870" s="113" t="s">
        <v>402</v>
      </c>
      <c r="H870" s="147">
        <v>2316</v>
      </c>
      <c r="I870" s="116">
        <v>5055.3500000000004</v>
      </c>
      <c r="J870" s="116">
        <v>11708190.600000001</v>
      </c>
      <c r="K870" s="117">
        <v>4297.04</v>
      </c>
      <c r="L870" s="116">
        <f t="shared" si="35"/>
        <v>9951944.6400000006</v>
      </c>
      <c r="M870" s="25" t="s">
        <v>67</v>
      </c>
    </row>
    <row r="871" spans="1:13" ht="15" x14ac:dyDescent="0.25">
      <c r="A871" s="112">
        <v>508</v>
      </c>
      <c r="B871" s="113" t="s">
        <v>388</v>
      </c>
      <c r="C871" s="155" t="s">
        <v>459</v>
      </c>
      <c r="D871" s="133" t="s">
        <v>93</v>
      </c>
      <c r="E871" s="155" t="s">
        <v>94</v>
      </c>
      <c r="F871" s="155" t="s">
        <v>95</v>
      </c>
      <c r="G871" s="113" t="s">
        <v>402</v>
      </c>
      <c r="H871" s="147">
        <v>454</v>
      </c>
      <c r="I871" s="116">
        <v>12638.77</v>
      </c>
      <c r="J871" s="116">
        <v>5738001.5800000001</v>
      </c>
      <c r="K871" s="117">
        <v>10742.96</v>
      </c>
      <c r="L871" s="116">
        <f t="shared" si="35"/>
        <v>4877303.84</v>
      </c>
      <c r="M871" s="192" t="s">
        <v>211</v>
      </c>
    </row>
    <row r="872" spans="1:13" ht="15" x14ac:dyDescent="0.25">
      <c r="A872" s="112">
        <v>509</v>
      </c>
      <c r="B872" s="113" t="s">
        <v>388</v>
      </c>
      <c r="C872" s="155" t="s">
        <v>459</v>
      </c>
      <c r="D872" s="133" t="s">
        <v>93</v>
      </c>
      <c r="E872" s="155" t="s">
        <v>94</v>
      </c>
      <c r="F872" s="155" t="s">
        <v>95</v>
      </c>
      <c r="G872" s="113" t="s">
        <v>402</v>
      </c>
      <c r="H872" s="147">
        <v>2</v>
      </c>
      <c r="I872" s="116">
        <v>12638.77</v>
      </c>
      <c r="J872" s="116">
        <v>25277.54</v>
      </c>
      <c r="K872" s="117">
        <v>10742.96</v>
      </c>
      <c r="L872" s="116">
        <f t="shared" si="35"/>
        <v>21485.919999999998</v>
      </c>
      <c r="M872" s="192" t="s">
        <v>211</v>
      </c>
    </row>
    <row r="873" spans="1:13" ht="15" x14ac:dyDescent="0.25">
      <c r="A873" s="112">
        <v>510</v>
      </c>
      <c r="B873" s="113" t="s">
        <v>388</v>
      </c>
      <c r="C873" s="155" t="s">
        <v>459</v>
      </c>
      <c r="D873" s="133" t="s">
        <v>93</v>
      </c>
      <c r="E873" s="155" t="s">
        <v>94</v>
      </c>
      <c r="F873" s="155" t="s">
        <v>95</v>
      </c>
      <c r="G873" s="113" t="s">
        <v>402</v>
      </c>
      <c r="H873" s="147">
        <v>458</v>
      </c>
      <c r="I873" s="116">
        <v>12638.77</v>
      </c>
      <c r="J873" s="116">
        <v>5788556.6600000001</v>
      </c>
      <c r="K873" s="117">
        <v>10742.96</v>
      </c>
      <c r="L873" s="116">
        <f t="shared" si="35"/>
        <v>4920275.68</v>
      </c>
      <c r="M873" s="192" t="s">
        <v>211</v>
      </c>
    </row>
    <row r="874" spans="1:13" ht="15" x14ac:dyDescent="0.2">
      <c r="A874" s="112">
        <v>511</v>
      </c>
      <c r="B874" s="113" t="s">
        <v>388</v>
      </c>
      <c r="C874" s="133" t="s">
        <v>461</v>
      </c>
      <c r="D874" s="133" t="s">
        <v>399</v>
      </c>
      <c r="E874" s="113" t="s">
        <v>400</v>
      </c>
      <c r="F874" s="120" t="s">
        <v>401</v>
      </c>
      <c r="G874" s="113" t="s">
        <v>402</v>
      </c>
      <c r="H874" s="147">
        <v>1185</v>
      </c>
      <c r="I874" s="116">
        <v>4300.25</v>
      </c>
      <c r="J874" s="116">
        <v>5095796.25</v>
      </c>
      <c r="K874" s="116">
        <v>3784</v>
      </c>
      <c r="L874" s="116">
        <f t="shared" si="35"/>
        <v>4484040</v>
      </c>
      <c r="M874" s="192" t="s">
        <v>403</v>
      </c>
    </row>
    <row r="875" spans="1:13" ht="15" x14ac:dyDescent="0.2">
      <c r="A875" s="112">
        <v>512</v>
      </c>
      <c r="B875" s="113" t="s">
        <v>388</v>
      </c>
      <c r="C875" s="133" t="s">
        <v>461</v>
      </c>
      <c r="D875" s="133" t="s">
        <v>244</v>
      </c>
      <c r="E875" s="113" t="s">
        <v>41</v>
      </c>
      <c r="F875" s="120" t="s">
        <v>297</v>
      </c>
      <c r="G875" s="113" t="s">
        <v>17</v>
      </c>
      <c r="H875" s="147">
        <v>92</v>
      </c>
      <c r="I875" s="116">
        <v>22544.74</v>
      </c>
      <c r="J875" s="116">
        <v>2074116.08</v>
      </c>
      <c r="K875" s="116">
        <v>21417.5</v>
      </c>
      <c r="L875" s="116">
        <f t="shared" si="35"/>
        <v>1970410</v>
      </c>
      <c r="M875" s="72" t="s">
        <v>243</v>
      </c>
    </row>
    <row r="876" spans="1:13" ht="15" x14ac:dyDescent="0.2">
      <c r="A876" s="112">
        <v>513</v>
      </c>
      <c r="B876" s="113" t="s">
        <v>388</v>
      </c>
      <c r="C876" s="133" t="s">
        <v>461</v>
      </c>
      <c r="D876" s="133" t="s">
        <v>22</v>
      </c>
      <c r="E876" s="113" t="s">
        <v>41</v>
      </c>
      <c r="F876" s="120" t="s">
        <v>191</v>
      </c>
      <c r="G876" s="113" t="s">
        <v>17</v>
      </c>
      <c r="H876" s="147">
        <v>298</v>
      </c>
      <c r="I876" s="116">
        <v>29560.36</v>
      </c>
      <c r="J876" s="116">
        <v>8808987.2799999993</v>
      </c>
      <c r="K876" s="116">
        <v>29264.76</v>
      </c>
      <c r="L876" s="116">
        <f t="shared" si="35"/>
        <v>8720898.4800000004</v>
      </c>
      <c r="M876" s="72" t="s">
        <v>243</v>
      </c>
    </row>
    <row r="877" spans="1:13" ht="15" x14ac:dyDescent="0.2">
      <c r="A877" s="112">
        <v>514</v>
      </c>
      <c r="B877" s="113" t="s">
        <v>388</v>
      </c>
      <c r="C877" s="133" t="s">
        <v>461</v>
      </c>
      <c r="D877" s="133" t="s">
        <v>15</v>
      </c>
      <c r="E877" s="113" t="s">
        <v>41</v>
      </c>
      <c r="F877" s="113" t="s">
        <v>16</v>
      </c>
      <c r="G877" s="113" t="s">
        <v>17</v>
      </c>
      <c r="H877" s="147">
        <v>1149</v>
      </c>
      <c r="I877" s="116">
        <v>39073.81</v>
      </c>
      <c r="J877" s="116">
        <v>44895807.689999998</v>
      </c>
      <c r="K877" s="116">
        <v>37120.120000000003</v>
      </c>
      <c r="L877" s="116">
        <f t="shared" ref="L877:L940" si="36">H877*K877</f>
        <v>42651017.880000003</v>
      </c>
      <c r="M877" s="72" t="s">
        <v>243</v>
      </c>
    </row>
    <row r="878" spans="1:13" ht="15" x14ac:dyDescent="0.2">
      <c r="A878" s="112">
        <v>515</v>
      </c>
      <c r="B878" s="113" t="s">
        <v>388</v>
      </c>
      <c r="C878" s="133" t="s">
        <v>461</v>
      </c>
      <c r="D878" s="133" t="s">
        <v>15</v>
      </c>
      <c r="E878" s="113" t="s">
        <v>41</v>
      </c>
      <c r="F878" s="113" t="s">
        <v>16</v>
      </c>
      <c r="G878" s="113" t="s">
        <v>17</v>
      </c>
      <c r="H878" s="147">
        <v>4784</v>
      </c>
      <c r="I878" s="116">
        <v>39073.81</v>
      </c>
      <c r="J878" s="116">
        <v>186929107.03999999</v>
      </c>
      <c r="K878" s="116">
        <v>37120</v>
      </c>
      <c r="L878" s="116">
        <f t="shared" si="36"/>
        <v>177582080</v>
      </c>
      <c r="M878" s="192" t="s">
        <v>390</v>
      </c>
    </row>
    <row r="879" spans="1:13" ht="30" x14ac:dyDescent="0.2">
      <c r="A879" s="112">
        <v>516</v>
      </c>
      <c r="B879" s="113" t="s">
        <v>388</v>
      </c>
      <c r="C879" s="133" t="s">
        <v>461</v>
      </c>
      <c r="D879" s="133" t="s">
        <v>15</v>
      </c>
      <c r="E879" s="113" t="s">
        <v>41</v>
      </c>
      <c r="F879" s="113" t="s">
        <v>16</v>
      </c>
      <c r="G879" s="113" t="s">
        <v>17</v>
      </c>
      <c r="H879" s="147">
        <v>3144</v>
      </c>
      <c r="I879" s="116">
        <v>39073.81</v>
      </c>
      <c r="J879" s="116">
        <v>122848058.63999999</v>
      </c>
      <c r="K879" s="116">
        <v>37315.480000000003</v>
      </c>
      <c r="L879" s="116">
        <f t="shared" si="36"/>
        <v>117319869.12</v>
      </c>
      <c r="M879" s="192" t="s">
        <v>395</v>
      </c>
    </row>
    <row r="880" spans="1:13" ht="45" x14ac:dyDescent="0.2">
      <c r="A880" s="112">
        <v>517</v>
      </c>
      <c r="B880" s="113" t="s">
        <v>388</v>
      </c>
      <c r="C880" s="133" t="s">
        <v>461</v>
      </c>
      <c r="D880" s="133" t="s">
        <v>15</v>
      </c>
      <c r="E880" s="113" t="s">
        <v>41</v>
      </c>
      <c r="F880" s="113" t="s">
        <v>16</v>
      </c>
      <c r="G880" s="113" t="s">
        <v>17</v>
      </c>
      <c r="H880" s="147">
        <v>5927</v>
      </c>
      <c r="I880" s="116">
        <v>39073.81</v>
      </c>
      <c r="J880" s="116">
        <v>231590471.86999997</v>
      </c>
      <c r="K880" s="116">
        <v>37315.480000000003</v>
      </c>
      <c r="L880" s="116">
        <f t="shared" si="36"/>
        <v>221168849.96000001</v>
      </c>
      <c r="M880" s="131" t="s">
        <v>411</v>
      </c>
    </row>
    <row r="881" spans="1:13" ht="45" x14ac:dyDescent="0.2">
      <c r="A881" s="112">
        <v>518</v>
      </c>
      <c r="B881" s="113" t="s">
        <v>388</v>
      </c>
      <c r="C881" s="133" t="s">
        <v>461</v>
      </c>
      <c r="D881" s="133" t="s">
        <v>15</v>
      </c>
      <c r="E881" s="113" t="s">
        <v>41</v>
      </c>
      <c r="F881" s="113" t="s">
        <v>16</v>
      </c>
      <c r="G881" s="113" t="s">
        <v>17</v>
      </c>
      <c r="H881" s="147">
        <v>1545</v>
      </c>
      <c r="I881" s="116">
        <v>75099.789999999994</v>
      </c>
      <c r="J881" s="116">
        <v>116029175.55</v>
      </c>
      <c r="K881" s="116">
        <v>71720.289999999994</v>
      </c>
      <c r="L881" s="116">
        <f t="shared" si="36"/>
        <v>110807848.05</v>
      </c>
      <c r="M881" s="131" t="s">
        <v>411</v>
      </c>
    </row>
    <row r="882" spans="1:13" ht="15" x14ac:dyDescent="0.2">
      <c r="A882" s="112">
        <v>519</v>
      </c>
      <c r="B882" s="113" t="s">
        <v>388</v>
      </c>
      <c r="C882" s="133" t="s">
        <v>461</v>
      </c>
      <c r="D882" s="133" t="s">
        <v>443</v>
      </c>
      <c r="E882" s="113" t="s">
        <v>252</v>
      </c>
      <c r="F882" s="113" t="s">
        <v>202</v>
      </c>
      <c r="G882" s="113" t="s">
        <v>402</v>
      </c>
      <c r="H882" s="147">
        <v>396</v>
      </c>
      <c r="I882" s="116">
        <v>17053.439999999999</v>
      </c>
      <c r="J882" s="116">
        <v>6753162.2399999993</v>
      </c>
      <c r="K882" s="116">
        <v>16217.82</v>
      </c>
      <c r="L882" s="116">
        <f t="shared" si="36"/>
        <v>6422256.7199999997</v>
      </c>
      <c r="M882" s="72" t="s">
        <v>243</v>
      </c>
    </row>
    <row r="883" spans="1:13" ht="51" x14ac:dyDescent="0.2">
      <c r="A883" s="112">
        <v>520</v>
      </c>
      <c r="B883" s="113" t="s">
        <v>388</v>
      </c>
      <c r="C883" s="133" t="s">
        <v>461</v>
      </c>
      <c r="D883" s="133" t="s">
        <v>112</v>
      </c>
      <c r="E883" s="113" t="s">
        <v>252</v>
      </c>
      <c r="F883" s="113" t="s">
        <v>202</v>
      </c>
      <c r="G883" s="113" t="s">
        <v>402</v>
      </c>
      <c r="H883" s="147">
        <v>1486</v>
      </c>
      <c r="I883" s="116">
        <v>28932.69</v>
      </c>
      <c r="J883" s="116">
        <v>42993977.339999996</v>
      </c>
      <c r="K883" s="116">
        <v>27426</v>
      </c>
      <c r="L883" s="116">
        <f t="shared" si="36"/>
        <v>40755036</v>
      </c>
      <c r="M883" s="8" t="s">
        <v>35</v>
      </c>
    </row>
    <row r="884" spans="1:13" ht="30" x14ac:dyDescent="0.2">
      <c r="A884" s="112">
        <v>521</v>
      </c>
      <c r="B884" s="113" t="s">
        <v>388</v>
      </c>
      <c r="C884" s="133" t="s">
        <v>461</v>
      </c>
      <c r="D884" s="133" t="s">
        <v>397</v>
      </c>
      <c r="E884" s="113" t="s">
        <v>53</v>
      </c>
      <c r="F884" s="120" t="s">
        <v>398</v>
      </c>
      <c r="G884" s="113" t="s">
        <v>50</v>
      </c>
      <c r="H884" s="147">
        <v>9993</v>
      </c>
      <c r="I884" s="116">
        <v>671.8</v>
      </c>
      <c r="J884" s="116">
        <v>6713297.3999999994</v>
      </c>
      <c r="K884" s="116">
        <v>641.5</v>
      </c>
      <c r="L884" s="116">
        <f t="shared" si="36"/>
        <v>6410509.5</v>
      </c>
      <c r="M884" s="192" t="s">
        <v>392</v>
      </c>
    </row>
    <row r="885" spans="1:13" ht="30" x14ac:dyDescent="0.2">
      <c r="A885" s="112">
        <v>522</v>
      </c>
      <c r="B885" s="113" t="s">
        <v>388</v>
      </c>
      <c r="C885" s="133" t="s">
        <v>461</v>
      </c>
      <c r="D885" s="133" t="s">
        <v>397</v>
      </c>
      <c r="E885" s="113" t="s">
        <v>53</v>
      </c>
      <c r="F885" s="120" t="s">
        <v>398</v>
      </c>
      <c r="G885" s="113" t="s">
        <v>50</v>
      </c>
      <c r="H885" s="147">
        <v>1097</v>
      </c>
      <c r="I885" s="116">
        <v>4550</v>
      </c>
      <c r="J885" s="116">
        <v>4991350</v>
      </c>
      <c r="K885" s="116">
        <v>4313.3999999999996</v>
      </c>
      <c r="L885" s="116">
        <f t="shared" si="36"/>
        <v>4731799.8</v>
      </c>
      <c r="M885" s="192" t="s">
        <v>392</v>
      </c>
    </row>
    <row r="886" spans="1:13" ht="30" x14ac:dyDescent="0.2">
      <c r="A886" s="112">
        <v>523</v>
      </c>
      <c r="B886" s="113" t="s">
        <v>388</v>
      </c>
      <c r="C886" s="133" t="s">
        <v>461</v>
      </c>
      <c r="D886" s="133" t="s">
        <v>393</v>
      </c>
      <c r="E886" s="113" t="s">
        <v>53</v>
      </c>
      <c r="F886" s="120" t="s">
        <v>394</v>
      </c>
      <c r="G886" s="113" t="s">
        <v>50</v>
      </c>
      <c r="H886" s="147">
        <v>234127</v>
      </c>
      <c r="I886" s="116">
        <v>349</v>
      </c>
      <c r="J886" s="116">
        <v>81710323</v>
      </c>
      <c r="K886" s="116">
        <v>330.8</v>
      </c>
      <c r="L886" s="116">
        <f t="shared" si="36"/>
        <v>77449211.600000009</v>
      </c>
      <c r="M886" s="192" t="s">
        <v>392</v>
      </c>
    </row>
    <row r="887" spans="1:13" ht="15" x14ac:dyDescent="0.2">
      <c r="A887" s="112">
        <v>524</v>
      </c>
      <c r="B887" s="113" t="s">
        <v>388</v>
      </c>
      <c r="C887" s="133" t="s">
        <v>461</v>
      </c>
      <c r="D887" s="133" t="s">
        <v>230</v>
      </c>
      <c r="E887" s="113" t="s">
        <v>48</v>
      </c>
      <c r="F887" s="113" t="s">
        <v>281</v>
      </c>
      <c r="G887" s="113" t="s">
        <v>50</v>
      </c>
      <c r="H887" s="147">
        <v>7928</v>
      </c>
      <c r="I887" s="116">
        <v>4718.3100000000004</v>
      </c>
      <c r="J887" s="116">
        <v>37406761.68</v>
      </c>
      <c r="K887" s="116">
        <v>4491.83</v>
      </c>
      <c r="L887" s="116">
        <f t="shared" si="36"/>
        <v>35611228.240000002</v>
      </c>
      <c r="M887" s="72" t="s">
        <v>243</v>
      </c>
    </row>
    <row r="888" spans="1:13" ht="25.5" x14ac:dyDescent="0.2">
      <c r="A888" s="112">
        <v>525</v>
      </c>
      <c r="B888" s="113" t="s">
        <v>388</v>
      </c>
      <c r="C888" s="133" t="s">
        <v>461</v>
      </c>
      <c r="D888" s="133" t="s">
        <v>230</v>
      </c>
      <c r="E888" s="113" t="s">
        <v>48</v>
      </c>
      <c r="F888" s="113" t="s">
        <v>281</v>
      </c>
      <c r="G888" s="113" t="s">
        <v>50</v>
      </c>
      <c r="H888" s="166">
        <v>22229</v>
      </c>
      <c r="I888" s="116">
        <v>4718.3100000000004</v>
      </c>
      <c r="J888" s="116">
        <v>104883312.99000001</v>
      </c>
      <c r="K888" s="116">
        <v>4485</v>
      </c>
      <c r="L888" s="116">
        <f t="shared" si="36"/>
        <v>99697065</v>
      </c>
      <c r="M888" s="8" t="s">
        <v>18</v>
      </c>
    </row>
    <row r="889" spans="1:13" ht="15" x14ac:dyDescent="0.2">
      <c r="A889" s="112">
        <v>526</v>
      </c>
      <c r="B889" s="113" t="s">
        <v>388</v>
      </c>
      <c r="C889" s="133" t="s">
        <v>461</v>
      </c>
      <c r="D889" s="133" t="s">
        <v>462</v>
      </c>
      <c r="E889" s="113" t="s">
        <v>436</v>
      </c>
      <c r="F889" s="113" t="s">
        <v>406</v>
      </c>
      <c r="G889" s="113" t="s">
        <v>402</v>
      </c>
      <c r="H889" s="147">
        <v>189</v>
      </c>
      <c r="I889" s="116">
        <v>5082.88</v>
      </c>
      <c r="J889" s="116">
        <v>960664.32000000007</v>
      </c>
      <c r="K889" s="116">
        <v>4828.74</v>
      </c>
      <c r="L889" s="116">
        <f t="shared" si="36"/>
        <v>912631.86</v>
      </c>
      <c r="M889" s="72" t="s">
        <v>243</v>
      </c>
    </row>
    <row r="890" spans="1:13" ht="15" x14ac:dyDescent="0.2">
      <c r="A890" s="112">
        <v>527</v>
      </c>
      <c r="B890" s="113" t="s">
        <v>388</v>
      </c>
      <c r="C890" s="133" t="s">
        <v>461</v>
      </c>
      <c r="D890" s="133" t="s">
        <v>463</v>
      </c>
      <c r="E890" s="113" t="s">
        <v>436</v>
      </c>
      <c r="F890" s="113" t="s">
        <v>406</v>
      </c>
      <c r="G890" s="113" t="s">
        <v>402</v>
      </c>
      <c r="H890" s="147">
        <v>247</v>
      </c>
      <c r="I890" s="116">
        <v>13557.16</v>
      </c>
      <c r="J890" s="116">
        <v>3348618.52</v>
      </c>
      <c r="K890" s="116">
        <v>12879.3</v>
      </c>
      <c r="L890" s="116">
        <f t="shared" si="36"/>
        <v>3181187.0999999996</v>
      </c>
      <c r="M890" s="72" t="s">
        <v>243</v>
      </c>
    </row>
    <row r="891" spans="1:13" ht="15" x14ac:dyDescent="0.2">
      <c r="A891" s="112">
        <v>528</v>
      </c>
      <c r="B891" s="113" t="s">
        <v>388</v>
      </c>
      <c r="C891" s="133" t="s">
        <v>461</v>
      </c>
      <c r="D891" s="133" t="s">
        <v>425</v>
      </c>
      <c r="E891" s="113" t="s">
        <v>405</v>
      </c>
      <c r="F891" s="113" t="s">
        <v>406</v>
      </c>
      <c r="G891" s="113" t="s">
        <v>402</v>
      </c>
      <c r="H891" s="147">
        <v>5</v>
      </c>
      <c r="I891" s="116">
        <v>8940.11</v>
      </c>
      <c r="J891" s="116">
        <v>44700.55</v>
      </c>
      <c r="K891" s="116">
        <v>8493.1</v>
      </c>
      <c r="L891" s="116">
        <f t="shared" si="36"/>
        <v>42465.5</v>
      </c>
      <c r="M891" s="72" t="s">
        <v>243</v>
      </c>
    </row>
    <row r="892" spans="1:13" ht="30" x14ac:dyDescent="0.2">
      <c r="A892" s="112">
        <v>529</v>
      </c>
      <c r="B892" s="113" t="s">
        <v>388</v>
      </c>
      <c r="C892" s="133" t="s">
        <v>461</v>
      </c>
      <c r="D892" s="133" t="s">
        <v>425</v>
      </c>
      <c r="E892" s="113" t="s">
        <v>405</v>
      </c>
      <c r="F892" s="113" t="s">
        <v>406</v>
      </c>
      <c r="G892" s="113" t="s">
        <v>402</v>
      </c>
      <c r="H892" s="147">
        <v>475</v>
      </c>
      <c r="I892" s="116">
        <v>8940.11</v>
      </c>
      <c r="J892" s="116">
        <v>4246552.25</v>
      </c>
      <c r="K892" s="116">
        <v>8493</v>
      </c>
      <c r="L892" s="116">
        <f t="shared" si="36"/>
        <v>4034175</v>
      </c>
      <c r="M892" s="192" t="s">
        <v>395</v>
      </c>
    </row>
    <row r="893" spans="1:13" ht="15" x14ac:dyDescent="0.2">
      <c r="A893" s="112">
        <v>530</v>
      </c>
      <c r="B893" s="113" t="s">
        <v>388</v>
      </c>
      <c r="C893" s="133" t="s">
        <v>461</v>
      </c>
      <c r="D893" s="133" t="s">
        <v>425</v>
      </c>
      <c r="E893" s="113" t="s">
        <v>405</v>
      </c>
      <c r="F893" s="113" t="s">
        <v>406</v>
      </c>
      <c r="G893" s="113" t="s">
        <v>402</v>
      </c>
      <c r="H893" s="147">
        <v>872</v>
      </c>
      <c r="I893" s="116">
        <v>9163.5400000000009</v>
      </c>
      <c r="J893" s="116">
        <v>7990606.8800000008</v>
      </c>
      <c r="K893" s="116">
        <v>8705.2999999999993</v>
      </c>
      <c r="L893" s="116">
        <f t="shared" si="36"/>
        <v>7591021.5999999996</v>
      </c>
      <c r="M893" s="72" t="s">
        <v>243</v>
      </c>
    </row>
    <row r="894" spans="1:13" ht="15" x14ac:dyDescent="0.2">
      <c r="A894" s="112">
        <v>531</v>
      </c>
      <c r="B894" s="113" t="s">
        <v>388</v>
      </c>
      <c r="C894" s="133" t="s">
        <v>461</v>
      </c>
      <c r="D894" s="133" t="s">
        <v>448</v>
      </c>
      <c r="E894" s="113" t="s">
        <v>53</v>
      </c>
      <c r="F894" s="120" t="s">
        <v>457</v>
      </c>
      <c r="G894" s="113" t="s">
        <v>50</v>
      </c>
      <c r="H894" s="147">
        <v>79</v>
      </c>
      <c r="I894" s="116">
        <v>2635.5</v>
      </c>
      <c r="J894" s="116">
        <v>208204.5</v>
      </c>
      <c r="K894" s="116">
        <v>2240.1799999999998</v>
      </c>
      <c r="L894" s="116">
        <f t="shared" si="36"/>
        <v>176974.22</v>
      </c>
      <c r="M894" s="72" t="s">
        <v>243</v>
      </c>
    </row>
    <row r="895" spans="1:13" ht="30" x14ac:dyDescent="0.2">
      <c r="A895" s="112">
        <v>532</v>
      </c>
      <c r="B895" s="113" t="s">
        <v>388</v>
      </c>
      <c r="C895" s="133" t="s">
        <v>461</v>
      </c>
      <c r="D895" s="133" t="s">
        <v>448</v>
      </c>
      <c r="E895" s="113" t="s">
        <v>53</v>
      </c>
      <c r="F895" s="120" t="s">
        <v>457</v>
      </c>
      <c r="G895" s="113" t="s">
        <v>50</v>
      </c>
      <c r="H895" s="147">
        <v>2203</v>
      </c>
      <c r="I895" s="116">
        <v>2635.5</v>
      </c>
      <c r="J895" s="116">
        <v>5806006.5</v>
      </c>
      <c r="K895" s="116">
        <v>2240</v>
      </c>
      <c r="L895" s="116">
        <f t="shared" si="36"/>
        <v>4934720</v>
      </c>
      <c r="M895" s="192" t="s">
        <v>464</v>
      </c>
    </row>
    <row r="896" spans="1:13" ht="30" x14ac:dyDescent="0.2">
      <c r="A896" s="112">
        <v>533</v>
      </c>
      <c r="B896" s="113" t="s">
        <v>388</v>
      </c>
      <c r="C896" s="133" t="s">
        <v>461</v>
      </c>
      <c r="D896" s="133" t="s">
        <v>19</v>
      </c>
      <c r="E896" s="155" t="s">
        <v>41</v>
      </c>
      <c r="F896" s="155" t="s">
        <v>20</v>
      </c>
      <c r="G896" s="113" t="s">
        <v>17</v>
      </c>
      <c r="H896" s="147">
        <v>14973</v>
      </c>
      <c r="I896" s="116">
        <v>19753.89</v>
      </c>
      <c r="J896" s="116">
        <v>295774994.96999997</v>
      </c>
      <c r="K896" s="116">
        <v>16784.560000000001</v>
      </c>
      <c r="L896" s="116">
        <f t="shared" si="36"/>
        <v>251315216.88000003</v>
      </c>
      <c r="M896" s="192" t="s">
        <v>465</v>
      </c>
    </row>
    <row r="897" spans="1:13" ht="15" x14ac:dyDescent="0.2">
      <c r="A897" s="112">
        <v>534</v>
      </c>
      <c r="B897" s="113" t="s">
        <v>388</v>
      </c>
      <c r="C897" s="133" t="s">
        <v>461</v>
      </c>
      <c r="D897" s="133" t="s">
        <v>19</v>
      </c>
      <c r="E897" s="155" t="s">
        <v>41</v>
      </c>
      <c r="F897" s="155" t="s">
        <v>20</v>
      </c>
      <c r="G897" s="113" t="s">
        <v>17</v>
      </c>
      <c r="H897" s="147">
        <v>3744</v>
      </c>
      <c r="I897" s="116">
        <v>25620.81</v>
      </c>
      <c r="J897" s="116">
        <v>95924312.640000001</v>
      </c>
      <c r="K897" s="116">
        <v>21779.65</v>
      </c>
      <c r="L897" s="116">
        <f t="shared" si="36"/>
        <v>81543009.600000009</v>
      </c>
      <c r="M897" s="192" t="s">
        <v>440</v>
      </c>
    </row>
    <row r="898" spans="1:13" ht="25.5" x14ac:dyDescent="0.2">
      <c r="A898" s="112">
        <v>535</v>
      </c>
      <c r="B898" s="113" t="s">
        <v>388</v>
      </c>
      <c r="C898" s="133" t="s">
        <v>461</v>
      </c>
      <c r="D898" s="133" t="s">
        <v>29</v>
      </c>
      <c r="E898" s="155" t="s">
        <v>187</v>
      </c>
      <c r="F898" s="155" t="s">
        <v>143</v>
      </c>
      <c r="G898" s="113" t="s">
        <v>402</v>
      </c>
      <c r="H898" s="166">
        <v>22223</v>
      </c>
      <c r="I898" s="116">
        <v>5055.34</v>
      </c>
      <c r="J898" s="116">
        <v>112344820.82000001</v>
      </c>
      <c r="K898" s="116">
        <v>4269.8</v>
      </c>
      <c r="L898" s="116">
        <f t="shared" si="36"/>
        <v>94887765.400000006</v>
      </c>
      <c r="M898" s="8" t="s">
        <v>18</v>
      </c>
    </row>
    <row r="899" spans="1:13" ht="30" x14ac:dyDescent="0.2">
      <c r="A899" s="112">
        <v>536</v>
      </c>
      <c r="B899" s="113" t="s">
        <v>388</v>
      </c>
      <c r="C899" s="133" t="s">
        <v>461</v>
      </c>
      <c r="D899" s="133" t="s">
        <v>174</v>
      </c>
      <c r="E899" s="149" t="s">
        <v>65</v>
      </c>
      <c r="F899" s="135" t="s">
        <v>20</v>
      </c>
      <c r="G899" s="113" t="s">
        <v>402</v>
      </c>
      <c r="H899" s="147">
        <v>342</v>
      </c>
      <c r="I899" s="116">
        <v>17033.93</v>
      </c>
      <c r="J899" s="116">
        <v>5825604.0600000005</v>
      </c>
      <c r="K899" s="116">
        <v>17033</v>
      </c>
      <c r="L899" s="116">
        <f t="shared" si="36"/>
        <v>5825286</v>
      </c>
      <c r="M899" s="192" t="s">
        <v>465</v>
      </c>
    </row>
    <row r="900" spans="1:13" ht="15" x14ac:dyDescent="0.2">
      <c r="A900" s="112">
        <v>537</v>
      </c>
      <c r="B900" s="113" t="s">
        <v>388</v>
      </c>
      <c r="C900" s="133" t="s">
        <v>461</v>
      </c>
      <c r="D900" s="133" t="s">
        <v>93</v>
      </c>
      <c r="E900" s="155" t="s">
        <v>94</v>
      </c>
      <c r="F900" s="155" t="s">
        <v>95</v>
      </c>
      <c r="G900" s="113" t="s">
        <v>402</v>
      </c>
      <c r="H900" s="147">
        <v>6687</v>
      </c>
      <c r="I900" s="116">
        <v>12638.77</v>
      </c>
      <c r="J900" s="116">
        <v>84515454.99000001</v>
      </c>
      <c r="K900" s="116">
        <v>10742.5</v>
      </c>
      <c r="L900" s="116">
        <f t="shared" si="36"/>
        <v>71835097.5</v>
      </c>
      <c r="M900" s="192" t="s">
        <v>440</v>
      </c>
    </row>
    <row r="901" spans="1:13" ht="30" x14ac:dyDescent="0.2">
      <c r="A901" s="112">
        <v>538</v>
      </c>
      <c r="B901" s="113" t="s">
        <v>388</v>
      </c>
      <c r="C901" s="133" t="s">
        <v>461</v>
      </c>
      <c r="D901" s="133" t="s">
        <v>230</v>
      </c>
      <c r="E901" s="113" t="s">
        <v>48</v>
      </c>
      <c r="F901" s="113" t="s">
        <v>281</v>
      </c>
      <c r="G901" s="113" t="s">
        <v>50</v>
      </c>
      <c r="H901" s="147">
        <v>95946</v>
      </c>
      <c r="I901" s="116">
        <v>644.20000000000005</v>
      </c>
      <c r="J901" s="116">
        <v>61808413.200000003</v>
      </c>
      <c r="K901" s="116">
        <v>644</v>
      </c>
      <c r="L901" s="116">
        <f t="shared" si="36"/>
        <v>61789224</v>
      </c>
      <c r="M901" s="192" t="s">
        <v>465</v>
      </c>
    </row>
    <row r="902" spans="1:13" ht="30" x14ac:dyDescent="0.2">
      <c r="A902" s="112">
        <v>539</v>
      </c>
      <c r="B902" s="113" t="s">
        <v>388</v>
      </c>
      <c r="C902" s="133" t="s">
        <v>461</v>
      </c>
      <c r="D902" s="133" t="s">
        <v>262</v>
      </c>
      <c r="E902" s="149" t="s">
        <v>263</v>
      </c>
      <c r="F902" s="149" t="s">
        <v>445</v>
      </c>
      <c r="G902" s="113" t="s">
        <v>402</v>
      </c>
      <c r="H902" s="147">
        <v>19263</v>
      </c>
      <c r="I902" s="116">
        <v>2570.81</v>
      </c>
      <c r="J902" s="116">
        <v>49521513.030000001</v>
      </c>
      <c r="K902" s="116">
        <v>2570</v>
      </c>
      <c r="L902" s="116">
        <f t="shared" si="36"/>
        <v>49505910</v>
      </c>
      <c r="M902" s="192" t="s">
        <v>465</v>
      </c>
    </row>
    <row r="903" spans="1:13" ht="25.5" x14ac:dyDescent="0.2">
      <c r="A903" s="112">
        <v>540</v>
      </c>
      <c r="B903" s="113" t="s">
        <v>388</v>
      </c>
      <c r="C903" s="152" t="s">
        <v>461</v>
      </c>
      <c r="D903" s="152" t="s">
        <v>300</v>
      </c>
      <c r="E903" s="158" t="s">
        <v>41</v>
      </c>
      <c r="F903" s="152" t="s">
        <v>450</v>
      </c>
      <c r="G903" s="113" t="s">
        <v>402</v>
      </c>
      <c r="H903" s="159">
        <v>698</v>
      </c>
      <c r="I903" s="160">
        <v>66284</v>
      </c>
      <c r="J903" s="116">
        <v>46266232</v>
      </c>
      <c r="K903" s="160">
        <v>66284</v>
      </c>
      <c r="L903" s="116">
        <f t="shared" si="36"/>
        <v>46266232</v>
      </c>
      <c r="M903" s="8" t="s">
        <v>18</v>
      </c>
    </row>
    <row r="904" spans="1:13" ht="25.5" x14ac:dyDescent="0.2">
      <c r="A904" s="112">
        <v>541</v>
      </c>
      <c r="B904" s="113" t="s">
        <v>388</v>
      </c>
      <c r="C904" s="152" t="s">
        <v>461</v>
      </c>
      <c r="D904" s="152" t="s">
        <v>162</v>
      </c>
      <c r="E904" s="158" t="s">
        <v>41</v>
      </c>
      <c r="F904" s="152" t="s">
        <v>163</v>
      </c>
      <c r="G904" s="113" t="s">
        <v>402</v>
      </c>
      <c r="H904" s="159">
        <v>172</v>
      </c>
      <c r="I904" s="160">
        <v>77579.710000000006</v>
      </c>
      <c r="J904" s="116">
        <v>13343710.120000001</v>
      </c>
      <c r="K904" s="160">
        <v>77579.710000000006</v>
      </c>
      <c r="L904" s="116">
        <f t="shared" si="36"/>
        <v>13343710.120000001</v>
      </c>
      <c r="M904" s="8" t="s">
        <v>18</v>
      </c>
    </row>
    <row r="905" spans="1:13" ht="25.5" x14ac:dyDescent="0.2">
      <c r="A905" s="112">
        <v>542</v>
      </c>
      <c r="B905" s="113" t="s">
        <v>388</v>
      </c>
      <c r="C905" s="152" t="s">
        <v>461</v>
      </c>
      <c r="D905" s="152" t="s">
        <v>112</v>
      </c>
      <c r="E905" s="158" t="s">
        <v>252</v>
      </c>
      <c r="F905" s="152" t="s">
        <v>202</v>
      </c>
      <c r="G905" s="113" t="s">
        <v>402</v>
      </c>
      <c r="H905" s="159">
        <v>591</v>
      </c>
      <c r="I905" s="160">
        <v>23756.99</v>
      </c>
      <c r="J905" s="116">
        <v>14040381.090000002</v>
      </c>
      <c r="K905" s="160">
        <v>20193.45</v>
      </c>
      <c r="L905" s="116">
        <f t="shared" si="36"/>
        <v>11934328.950000001</v>
      </c>
      <c r="M905" s="8" t="s">
        <v>18</v>
      </c>
    </row>
    <row r="906" spans="1:13" ht="25.5" x14ac:dyDescent="0.2">
      <c r="A906" s="112">
        <v>543</v>
      </c>
      <c r="B906" s="157" t="s">
        <v>388</v>
      </c>
      <c r="C906" s="152" t="s">
        <v>466</v>
      </c>
      <c r="D906" s="157" t="s">
        <v>162</v>
      </c>
      <c r="E906" s="158" t="s">
        <v>41</v>
      </c>
      <c r="F906" s="152" t="s">
        <v>163</v>
      </c>
      <c r="G906" s="152" t="s">
        <v>17</v>
      </c>
      <c r="H906" s="161">
        <v>2925</v>
      </c>
      <c r="I906" s="162">
        <v>21000</v>
      </c>
      <c r="J906" s="162">
        <v>61425000</v>
      </c>
      <c r="K906" s="160">
        <v>19992</v>
      </c>
      <c r="L906" s="116">
        <f t="shared" si="36"/>
        <v>58476600</v>
      </c>
      <c r="M906" s="8" t="s">
        <v>18</v>
      </c>
    </row>
    <row r="907" spans="1:13" ht="25.5" x14ac:dyDescent="0.2">
      <c r="A907" s="112">
        <v>544</v>
      </c>
      <c r="B907" s="157" t="s">
        <v>388</v>
      </c>
      <c r="C907" s="152" t="s">
        <v>466</v>
      </c>
      <c r="D907" s="157" t="s">
        <v>15</v>
      </c>
      <c r="E907" s="158" t="s">
        <v>41</v>
      </c>
      <c r="F907" s="152" t="s">
        <v>16</v>
      </c>
      <c r="G907" s="152" t="s">
        <v>17</v>
      </c>
      <c r="H907" s="161">
        <v>2490</v>
      </c>
      <c r="I907" s="162">
        <v>30000</v>
      </c>
      <c r="J907" s="162">
        <v>74700000</v>
      </c>
      <c r="K907" s="160">
        <f>28560/1.12</f>
        <v>25499.999999999996</v>
      </c>
      <c r="L907" s="116">
        <f t="shared" si="36"/>
        <v>63494999.999999993</v>
      </c>
      <c r="M907" s="8" t="s">
        <v>18</v>
      </c>
    </row>
    <row r="908" spans="1:13" ht="25.5" x14ac:dyDescent="0.2">
      <c r="A908" s="112">
        <v>545</v>
      </c>
      <c r="B908" s="152" t="s">
        <v>388</v>
      </c>
      <c r="C908" s="152" t="s">
        <v>467</v>
      </c>
      <c r="D908" s="152" t="s">
        <v>19</v>
      </c>
      <c r="E908" s="158" t="s">
        <v>41</v>
      </c>
      <c r="F908" s="152" t="s">
        <v>468</v>
      </c>
      <c r="G908" s="152" t="s">
        <v>17</v>
      </c>
      <c r="H908" s="161">
        <v>5</v>
      </c>
      <c r="I908" s="163">
        <v>16790.810000000001</v>
      </c>
      <c r="J908" s="163">
        <v>98769.45</v>
      </c>
      <c r="K908" s="160">
        <v>19753.89</v>
      </c>
      <c r="L908" s="116">
        <f t="shared" si="36"/>
        <v>98769.45</v>
      </c>
      <c r="M908" s="8" t="s">
        <v>18</v>
      </c>
    </row>
    <row r="909" spans="1:13" ht="25.5" x14ac:dyDescent="0.2">
      <c r="A909" s="112">
        <v>546</v>
      </c>
      <c r="B909" s="152" t="s">
        <v>388</v>
      </c>
      <c r="C909" s="152" t="s">
        <v>467</v>
      </c>
      <c r="D909" s="152" t="s">
        <v>19</v>
      </c>
      <c r="E909" s="158" t="s">
        <v>41</v>
      </c>
      <c r="F909" s="152" t="s">
        <v>468</v>
      </c>
      <c r="G909" s="152" t="s">
        <v>17</v>
      </c>
      <c r="H909" s="161">
        <v>5</v>
      </c>
      <c r="I909" s="163">
        <v>16790.810000000001</v>
      </c>
      <c r="J909" s="163">
        <v>98769.45</v>
      </c>
      <c r="K909" s="160">
        <v>19753.89</v>
      </c>
      <c r="L909" s="116">
        <f t="shared" si="36"/>
        <v>98769.45</v>
      </c>
      <c r="M909" s="8" t="s">
        <v>18</v>
      </c>
    </row>
    <row r="910" spans="1:13" ht="25.5" x14ac:dyDescent="0.2">
      <c r="A910" s="112">
        <v>547</v>
      </c>
      <c r="B910" s="152" t="s">
        <v>388</v>
      </c>
      <c r="C910" s="152" t="s">
        <v>467</v>
      </c>
      <c r="D910" s="152" t="s">
        <v>19</v>
      </c>
      <c r="E910" s="158" t="s">
        <v>41</v>
      </c>
      <c r="F910" s="152" t="s">
        <v>468</v>
      </c>
      <c r="G910" s="152" t="s">
        <v>17</v>
      </c>
      <c r="H910" s="161">
        <v>4</v>
      </c>
      <c r="I910" s="163">
        <v>16790.810000000001</v>
      </c>
      <c r="J910" s="163">
        <v>79015.56</v>
      </c>
      <c r="K910" s="160">
        <v>19753.89</v>
      </c>
      <c r="L910" s="116">
        <f t="shared" si="36"/>
        <v>79015.56</v>
      </c>
      <c r="M910" s="8" t="s">
        <v>18</v>
      </c>
    </row>
    <row r="911" spans="1:13" ht="25.5" x14ac:dyDescent="0.2">
      <c r="A911" s="112">
        <v>548</v>
      </c>
      <c r="B911" s="152" t="s">
        <v>388</v>
      </c>
      <c r="C911" s="152" t="s">
        <v>467</v>
      </c>
      <c r="D911" s="152" t="s">
        <v>19</v>
      </c>
      <c r="E911" s="158" t="s">
        <v>252</v>
      </c>
      <c r="F911" s="152" t="s">
        <v>469</v>
      </c>
      <c r="G911" s="113" t="s">
        <v>402</v>
      </c>
      <c r="H911" s="161">
        <v>8</v>
      </c>
      <c r="I911" s="163">
        <v>20193.150000000001</v>
      </c>
      <c r="J911" s="163">
        <v>190055.92</v>
      </c>
      <c r="K911" s="160">
        <v>23756.99</v>
      </c>
      <c r="L911" s="116">
        <f t="shared" si="36"/>
        <v>190055.92</v>
      </c>
      <c r="M911" s="8" t="s">
        <v>18</v>
      </c>
    </row>
    <row r="912" spans="1:13" ht="25.5" x14ac:dyDescent="0.2">
      <c r="A912" s="112">
        <v>549</v>
      </c>
      <c r="B912" s="152" t="s">
        <v>388</v>
      </c>
      <c r="C912" s="152" t="s">
        <v>467</v>
      </c>
      <c r="D912" s="152" t="s">
        <v>19</v>
      </c>
      <c r="E912" s="158" t="s">
        <v>41</v>
      </c>
      <c r="F912" s="152" t="s">
        <v>468</v>
      </c>
      <c r="G912" s="152" t="s">
        <v>17</v>
      </c>
      <c r="H912" s="161">
        <v>5</v>
      </c>
      <c r="I912" s="163">
        <v>16790.810000000001</v>
      </c>
      <c r="J912" s="163">
        <v>98769.45</v>
      </c>
      <c r="K912" s="160">
        <v>19753.89</v>
      </c>
      <c r="L912" s="116">
        <f t="shared" si="36"/>
        <v>98769.45</v>
      </c>
      <c r="M912" s="8" t="s">
        <v>18</v>
      </c>
    </row>
    <row r="913" spans="1:13" ht="25.5" x14ac:dyDescent="0.2">
      <c r="A913" s="112">
        <v>550</v>
      </c>
      <c r="B913" s="152" t="s">
        <v>388</v>
      </c>
      <c r="C913" s="152" t="s">
        <v>467</v>
      </c>
      <c r="D913" s="152" t="s">
        <v>230</v>
      </c>
      <c r="E913" s="158" t="s">
        <v>48</v>
      </c>
      <c r="F913" s="152" t="s">
        <v>281</v>
      </c>
      <c r="G913" s="152" t="s">
        <v>50</v>
      </c>
      <c r="H913" s="161">
        <v>30</v>
      </c>
      <c r="I913" s="163">
        <v>488.9</v>
      </c>
      <c r="J913" s="163">
        <v>19326</v>
      </c>
      <c r="K913" s="160">
        <v>644.20000000000005</v>
      </c>
      <c r="L913" s="116">
        <f t="shared" si="36"/>
        <v>19326</v>
      </c>
      <c r="M913" s="8" t="s">
        <v>18</v>
      </c>
    </row>
    <row r="914" spans="1:13" ht="25.5" x14ac:dyDescent="0.2">
      <c r="A914" s="112">
        <v>551</v>
      </c>
      <c r="B914" s="152" t="s">
        <v>388</v>
      </c>
      <c r="C914" s="152" t="s">
        <v>467</v>
      </c>
      <c r="D914" s="152" t="s">
        <v>19</v>
      </c>
      <c r="E914" s="158" t="s">
        <v>41</v>
      </c>
      <c r="F914" s="152" t="s">
        <v>468</v>
      </c>
      <c r="G914" s="152" t="s">
        <v>17</v>
      </c>
      <c r="H914" s="161">
        <v>3</v>
      </c>
      <c r="I914" s="163">
        <v>16790.810000000001</v>
      </c>
      <c r="J914" s="163">
        <v>59261.67</v>
      </c>
      <c r="K914" s="160">
        <v>19753.89</v>
      </c>
      <c r="L914" s="116">
        <f t="shared" si="36"/>
        <v>59261.67</v>
      </c>
      <c r="M914" s="8" t="s">
        <v>18</v>
      </c>
    </row>
    <row r="915" spans="1:13" ht="25.5" x14ac:dyDescent="0.2">
      <c r="A915" s="112">
        <v>552</v>
      </c>
      <c r="B915" s="152" t="s">
        <v>388</v>
      </c>
      <c r="C915" s="152" t="s">
        <v>467</v>
      </c>
      <c r="D915" s="152" t="s">
        <v>19</v>
      </c>
      <c r="E915" s="158" t="s">
        <v>252</v>
      </c>
      <c r="F915" s="152" t="s">
        <v>469</v>
      </c>
      <c r="G915" s="113" t="s">
        <v>402</v>
      </c>
      <c r="H915" s="161">
        <v>8</v>
      </c>
      <c r="I915" s="163">
        <v>20193.45</v>
      </c>
      <c r="J915" s="163">
        <v>190055.92</v>
      </c>
      <c r="K915" s="160">
        <v>23756.99</v>
      </c>
      <c r="L915" s="116">
        <f t="shared" si="36"/>
        <v>190055.92</v>
      </c>
      <c r="M915" s="8" t="s">
        <v>18</v>
      </c>
    </row>
    <row r="916" spans="1:13" ht="25.5" x14ac:dyDescent="0.2">
      <c r="A916" s="112">
        <v>553</v>
      </c>
      <c r="B916" s="152" t="s">
        <v>388</v>
      </c>
      <c r="C916" s="152" t="s">
        <v>467</v>
      </c>
      <c r="D916" s="152" t="s">
        <v>19</v>
      </c>
      <c r="E916" s="158" t="s">
        <v>252</v>
      </c>
      <c r="F916" s="152" t="s">
        <v>469</v>
      </c>
      <c r="G916" s="113" t="s">
        <v>402</v>
      </c>
      <c r="H916" s="161">
        <v>8</v>
      </c>
      <c r="I916" s="163">
        <v>20193.45</v>
      </c>
      <c r="J916" s="163">
        <v>190055.92</v>
      </c>
      <c r="K916" s="160">
        <v>23756.99</v>
      </c>
      <c r="L916" s="116">
        <f t="shared" si="36"/>
        <v>190055.92</v>
      </c>
      <c r="M916" s="8" t="s">
        <v>18</v>
      </c>
    </row>
    <row r="917" spans="1:13" ht="25.5" x14ac:dyDescent="0.2">
      <c r="A917" s="112">
        <v>554</v>
      </c>
      <c r="B917" s="152" t="s">
        <v>388</v>
      </c>
      <c r="C917" s="152" t="s">
        <v>467</v>
      </c>
      <c r="D917" s="152" t="s">
        <v>19</v>
      </c>
      <c r="E917" s="158" t="s">
        <v>41</v>
      </c>
      <c r="F917" s="152" t="s">
        <v>468</v>
      </c>
      <c r="G917" s="152" t="s">
        <v>17</v>
      </c>
      <c r="H917" s="161">
        <v>4</v>
      </c>
      <c r="I917" s="163">
        <v>16790.810000000001</v>
      </c>
      <c r="J917" s="163">
        <v>79015.56</v>
      </c>
      <c r="K917" s="160">
        <v>19753.89</v>
      </c>
      <c r="L917" s="116">
        <f t="shared" si="36"/>
        <v>79015.56</v>
      </c>
      <c r="M917" s="8" t="s">
        <v>18</v>
      </c>
    </row>
    <row r="918" spans="1:13" ht="25.5" x14ac:dyDescent="0.2">
      <c r="A918" s="112">
        <v>555</v>
      </c>
      <c r="B918" s="152" t="s">
        <v>388</v>
      </c>
      <c r="C918" s="152" t="s">
        <v>467</v>
      </c>
      <c r="D918" s="152" t="s">
        <v>19</v>
      </c>
      <c r="E918" s="158" t="s">
        <v>252</v>
      </c>
      <c r="F918" s="152" t="s">
        <v>469</v>
      </c>
      <c r="G918" s="113" t="s">
        <v>402</v>
      </c>
      <c r="H918" s="161">
        <v>6</v>
      </c>
      <c r="I918" s="163">
        <v>20193.45</v>
      </c>
      <c r="J918" s="163">
        <v>142541.94</v>
      </c>
      <c r="K918" s="160">
        <v>23756.99</v>
      </c>
      <c r="L918" s="116">
        <f t="shared" si="36"/>
        <v>142541.94</v>
      </c>
      <c r="M918" s="8" t="s">
        <v>18</v>
      </c>
    </row>
    <row r="919" spans="1:13" ht="25.5" x14ac:dyDescent="0.2">
      <c r="A919" s="112">
        <v>556</v>
      </c>
      <c r="B919" s="152" t="s">
        <v>388</v>
      </c>
      <c r="C919" s="152" t="s">
        <v>467</v>
      </c>
      <c r="D919" s="152" t="s">
        <v>19</v>
      </c>
      <c r="E919" s="158" t="s">
        <v>41</v>
      </c>
      <c r="F919" s="152" t="s">
        <v>468</v>
      </c>
      <c r="G919" s="152" t="s">
        <v>17</v>
      </c>
      <c r="H919" s="161">
        <v>4</v>
      </c>
      <c r="I919" s="163">
        <v>16790.810000000001</v>
      </c>
      <c r="J919" s="163">
        <v>79015.56</v>
      </c>
      <c r="K919" s="160">
        <v>19753.89</v>
      </c>
      <c r="L919" s="116">
        <f t="shared" si="36"/>
        <v>79015.56</v>
      </c>
      <c r="M919" s="8" t="s">
        <v>18</v>
      </c>
    </row>
    <row r="920" spans="1:13" x14ac:dyDescent="0.2">
      <c r="L920" s="3">
        <f>SUM(L6:L919)</f>
        <v>8469002730.9093027</v>
      </c>
    </row>
  </sheetData>
  <autoFilter ref="A5:M920"/>
  <dataValidations count="1">
    <dataValidation type="list" allowBlank="1" showInputMessage="1" showErrorMessage="1" sqref="G252:G255">
      <formula1>ЕИ</formula1>
    </dataValidation>
  </dataValidation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9"/>
  <sheetViews>
    <sheetView workbookViewId="0">
      <selection activeCell="C173" sqref="C173"/>
    </sheetView>
  </sheetViews>
  <sheetFormatPr defaultRowHeight="15" x14ac:dyDescent="0.25"/>
  <cols>
    <col min="1" max="1" width="9.140625" style="172"/>
    <col min="2" max="2" width="17.85546875" style="172" customWidth="1"/>
    <col min="3" max="3" width="53.28515625" style="132" customWidth="1"/>
    <col min="4" max="4" width="21.28515625" style="173" customWidth="1"/>
    <col min="5" max="16384" width="9.140625" style="132"/>
  </cols>
  <sheetData>
    <row r="2" spans="1:4" ht="60" customHeight="1" x14ac:dyDescent="0.25">
      <c r="A2" s="167" t="s">
        <v>0</v>
      </c>
      <c r="B2" s="167" t="s">
        <v>4</v>
      </c>
      <c r="C2" s="167" t="s">
        <v>471</v>
      </c>
      <c r="D2" s="167" t="s">
        <v>11</v>
      </c>
    </row>
    <row r="3" spans="1:4" x14ac:dyDescent="0.25">
      <c r="A3" s="175">
        <v>1</v>
      </c>
      <c r="B3" s="175"/>
      <c r="C3" s="176" t="s">
        <v>18</v>
      </c>
      <c r="D3" s="177"/>
    </row>
    <row r="4" spans="1:4" x14ac:dyDescent="0.25">
      <c r="A4" s="178"/>
      <c r="B4" s="178" t="s">
        <v>41</v>
      </c>
      <c r="C4" s="178" t="s">
        <v>19</v>
      </c>
      <c r="D4" s="179">
        <v>958076039.48000002</v>
      </c>
    </row>
    <row r="5" spans="1:4" x14ac:dyDescent="0.25">
      <c r="A5" s="178"/>
      <c r="B5" s="178" t="s">
        <v>41</v>
      </c>
      <c r="C5" s="178" t="s">
        <v>15</v>
      </c>
      <c r="D5" s="179">
        <v>398293719.40999997</v>
      </c>
    </row>
    <row r="6" spans="1:4" x14ac:dyDescent="0.25">
      <c r="A6" s="178"/>
      <c r="B6" s="178" t="s">
        <v>187</v>
      </c>
      <c r="C6" s="178" t="s">
        <v>29</v>
      </c>
      <c r="D6" s="179">
        <v>188740678.86400002</v>
      </c>
    </row>
    <row r="7" spans="1:4" x14ac:dyDescent="0.25">
      <c r="A7" s="178"/>
      <c r="B7" s="178" t="s">
        <v>41</v>
      </c>
      <c r="C7" s="178" t="s">
        <v>162</v>
      </c>
      <c r="D7" s="179">
        <v>157855836.90000001</v>
      </c>
    </row>
    <row r="8" spans="1:4" x14ac:dyDescent="0.25">
      <c r="A8" s="178"/>
      <c r="B8" s="178" t="s">
        <v>48</v>
      </c>
      <c r="C8" s="178" t="s">
        <v>230</v>
      </c>
      <c r="D8" s="179">
        <v>115843737.73</v>
      </c>
    </row>
    <row r="9" spans="1:4" x14ac:dyDescent="0.25">
      <c r="A9" s="178"/>
      <c r="B9" s="178" t="s">
        <v>41</v>
      </c>
      <c r="C9" s="178" t="s">
        <v>300</v>
      </c>
      <c r="D9" s="179">
        <v>66742126.480000004</v>
      </c>
    </row>
    <row r="10" spans="1:4" x14ac:dyDescent="0.25">
      <c r="A10" s="178"/>
      <c r="B10" s="178" t="s">
        <v>94</v>
      </c>
      <c r="C10" s="178" t="s">
        <v>93</v>
      </c>
      <c r="D10" s="179">
        <v>65779578.759999998</v>
      </c>
    </row>
    <row r="11" spans="1:4" x14ac:dyDescent="0.25">
      <c r="A11" s="178"/>
      <c r="B11" s="178" t="s">
        <v>252</v>
      </c>
      <c r="C11" s="178" t="s">
        <v>112</v>
      </c>
      <c r="D11" s="179">
        <v>11934328.950000001</v>
      </c>
    </row>
    <row r="12" spans="1:4" x14ac:dyDescent="0.25">
      <c r="A12" s="178"/>
      <c r="B12" s="178" t="s">
        <v>41</v>
      </c>
      <c r="C12" s="178" t="s">
        <v>22</v>
      </c>
      <c r="D12" s="179">
        <v>9677325.5599999987</v>
      </c>
    </row>
    <row r="13" spans="1:4" x14ac:dyDescent="0.25">
      <c r="A13" s="178"/>
      <c r="B13" s="178" t="s">
        <v>48</v>
      </c>
      <c r="C13" s="178" t="s">
        <v>230</v>
      </c>
      <c r="D13" s="179">
        <v>28271.25</v>
      </c>
    </row>
    <row r="14" spans="1:4" x14ac:dyDescent="0.25">
      <c r="A14" s="175">
        <v>2</v>
      </c>
      <c r="B14" s="175"/>
      <c r="C14" s="176" t="s">
        <v>62</v>
      </c>
      <c r="D14" s="177"/>
    </row>
    <row r="15" spans="1:4" x14ac:dyDescent="0.25">
      <c r="A15" s="178"/>
      <c r="B15" s="178" t="s">
        <v>41</v>
      </c>
      <c r="C15" s="178" t="s">
        <v>15</v>
      </c>
      <c r="D15" s="179">
        <v>620175324.5</v>
      </c>
    </row>
    <row r="16" spans="1:4" x14ac:dyDescent="0.25">
      <c r="A16" s="178"/>
      <c r="B16" s="178" t="s">
        <v>41</v>
      </c>
      <c r="C16" s="178" t="s">
        <v>19</v>
      </c>
      <c r="D16" s="179">
        <v>100240593.42000002</v>
      </c>
    </row>
    <row r="17" spans="1:4" x14ac:dyDescent="0.25">
      <c r="A17" s="178"/>
      <c r="B17" s="178" t="s">
        <v>41</v>
      </c>
      <c r="C17" s="178" t="s">
        <v>162</v>
      </c>
      <c r="D17" s="179">
        <v>92444481.900000006</v>
      </c>
    </row>
    <row r="18" spans="1:4" x14ac:dyDescent="0.25">
      <c r="A18" s="178"/>
      <c r="B18" s="178" t="s">
        <v>41</v>
      </c>
      <c r="C18" s="178" t="s">
        <v>180</v>
      </c>
      <c r="D18" s="179">
        <v>34682168.399999999</v>
      </c>
    </row>
    <row r="19" spans="1:4" x14ac:dyDescent="0.25">
      <c r="A19" s="178"/>
      <c r="B19" s="178" t="s">
        <v>41</v>
      </c>
      <c r="C19" s="178" t="s">
        <v>75</v>
      </c>
      <c r="D19" s="179">
        <v>33135842.5</v>
      </c>
    </row>
    <row r="20" spans="1:4" x14ac:dyDescent="0.25">
      <c r="A20" s="178"/>
      <c r="B20" s="178" t="s">
        <v>81</v>
      </c>
      <c r="C20" s="178" t="s">
        <v>139</v>
      </c>
      <c r="D20" s="179">
        <v>23156261.759999998</v>
      </c>
    </row>
    <row r="21" spans="1:4" x14ac:dyDescent="0.25">
      <c r="A21" s="178"/>
      <c r="B21" s="178" t="s">
        <v>41</v>
      </c>
      <c r="C21" s="178" t="s">
        <v>213</v>
      </c>
      <c r="D21" s="179">
        <v>5711999.9999999991</v>
      </c>
    </row>
    <row r="22" spans="1:4" x14ac:dyDescent="0.25">
      <c r="A22" s="178"/>
      <c r="B22" s="178" t="s">
        <v>65</v>
      </c>
      <c r="C22" s="178" t="s">
        <v>174</v>
      </c>
      <c r="D22" s="179">
        <v>5400130</v>
      </c>
    </row>
    <row r="23" spans="1:4" x14ac:dyDescent="0.25">
      <c r="A23" s="178"/>
      <c r="B23" s="178" t="s">
        <v>65</v>
      </c>
      <c r="C23" s="178" t="s">
        <v>286</v>
      </c>
      <c r="D23" s="179">
        <v>4461000</v>
      </c>
    </row>
    <row r="24" spans="1:4" x14ac:dyDescent="0.25">
      <c r="A24" s="178"/>
      <c r="B24" s="178" t="s">
        <v>41</v>
      </c>
      <c r="C24" s="178" t="s">
        <v>19</v>
      </c>
      <c r="D24" s="179">
        <v>2662142</v>
      </c>
    </row>
    <row r="25" spans="1:4" x14ac:dyDescent="0.25">
      <c r="A25" s="178"/>
      <c r="B25" s="178" t="s">
        <v>252</v>
      </c>
      <c r="C25" s="178" t="s">
        <v>112</v>
      </c>
      <c r="D25" s="179">
        <v>2593122</v>
      </c>
    </row>
    <row r="26" spans="1:4" x14ac:dyDescent="0.25">
      <c r="A26" s="178"/>
      <c r="B26" s="178" t="s">
        <v>187</v>
      </c>
      <c r="C26" s="178" t="s">
        <v>29</v>
      </c>
      <c r="D26" s="179">
        <v>2282571.5178571427</v>
      </c>
    </row>
    <row r="27" spans="1:4" x14ac:dyDescent="0.25">
      <c r="A27" s="178"/>
      <c r="B27" s="178" t="s">
        <v>65</v>
      </c>
      <c r="C27" s="178" t="s">
        <v>64</v>
      </c>
      <c r="D27" s="179">
        <v>1747040</v>
      </c>
    </row>
    <row r="28" spans="1:4" x14ac:dyDescent="0.25">
      <c r="A28" s="178"/>
      <c r="B28" s="178" t="s">
        <v>165</v>
      </c>
      <c r="C28" s="178" t="s">
        <v>189</v>
      </c>
      <c r="D28" s="179">
        <v>1714874</v>
      </c>
    </row>
    <row r="29" spans="1:4" x14ac:dyDescent="0.25">
      <c r="A29" s="178"/>
      <c r="B29" s="178" t="s">
        <v>41</v>
      </c>
      <c r="C29" s="178" t="s">
        <v>99</v>
      </c>
      <c r="D29" s="179">
        <v>1513820</v>
      </c>
    </row>
    <row r="30" spans="1:4" x14ac:dyDescent="0.25">
      <c r="A30" s="178"/>
      <c r="B30" s="178" t="s">
        <v>94</v>
      </c>
      <c r="C30" s="178" t="s">
        <v>93</v>
      </c>
      <c r="D30" s="179">
        <v>1271770</v>
      </c>
    </row>
    <row r="31" spans="1:4" x14ac:dyDescent="0.25">
      <c r="A31" s="175">
        <v>3</v>
      </c>
      <c r="B31" s="175"/>
      <c r="C31" s="176" t="s">
        <v>67</v>
      </c>
      <c r="D31" s="177"/>
    </row>
    <row r="32" spans="1:4" x14ac:dyDescent="0.25">
      <c r="A32" s="178"/>
      <c r="B32" s="178" t="s">
        <v>41</v>
      </c>
      <c r="C32" s="178" t="s">
        <v>75</v>
      </c>
      <c r="D32" s="179">
        <v>426168240</v>
      </c>
    </row>
    <row r="33" spans="1:4" x14ac:dyDescent="0.25">
      <c r="A33" s="178"/>
      <c r="B33" s="178" t="s">
        <v>41</v>
      </c>
      <c r="C33" s="178" t="s">
        <v>19</v>
      </c>
      <c r="D33" s="191">
        <f>105555250+108064860</f>
        <v>213620110</v>
      </c>
    </row>
    <row r="34" spans="1:4" x14ac:dyDescent="0.25">
      <c r="A34" s="178"/>
      <c r="B34" s="178" t="s">
        <v>65</v>
      </c>
      <c r="C34" s="178" t="s">
        <v>64</v>
      </c>
      <c r="D34" s="191">
        <v>73783669.400000006</v>
      </c>
    </row>
    <row r="35" spans="1:4" x14ac:dyDescent="0.25">
      <c r="A35" s="178"/>
      <c r="B35" s="178" t="s">
        <v>187</v>
      </c>
      <c r="C35" s="178" t="s">
        <v>29</v>
      </c>
      <c r="D35" s="191">
        <f>65974612.83+1674000+6876000</f>
        <v>74524612.829999998</v>
      </c>
    </row>
    <row r="36" spans="1:4" x14ac:dyDescent="0.25">
      <c r="A36" s="178"/>
      <c r="B36" s="178" t="s">
        <v>41</v>
      </c>
      <c r="C36" s="178" t="s">
        <v>99</v>
      </c>
      <c r="D36" s="191">
        <v>44831366.004800007</v>
      </c>
    </row>
    <row r="37" spans="1:4" x14ac:dyDescent="0.25">
      <c r="A37" s="178"/>
      <c r="B37" s="178" t="s">
        <v>41</v>
      </c>
      <c r="C37" s="178" t="s">
        <v>244</v>
      </c>
      <c r="D37" s="191">
        <f>9299950+3290400</f>
        <v>12590350</v>
      </c>
    </row>
    <row r="38" spans="1:4" x14ac:dyDescent="0.25">
      <c r="A38" s="178"/>
      <c r="B38" s="178" t="s">
        <v>94</v>
      </c>
      <c r="C38" s="178" t="s">
        <v>93</v>
      </c>
      <c r="D38" s="191">
        <v>9332320</v>
      </c>
    </row>
    <row r="39" spans="1:4" x14ac:dyDescent="0.25">
      <c r="A39" s="178"/>
      <c r="B39" s="178" t="s">
        <v>41</v>
      </c>
      <c r="C39" s="178" t="s">
        <v>22</v>
      </c>
      <c r="D39" s="191">
        <f>4109600+5170400</f>
        <v>9280000</v>
      </c>
    </row>
    <row r="40" spans="1:4" x14ac:dyDescent="0.25">
      <c r="A40" s="178"/>
      <c r="B40" s="178" t="s">
        <v>81</v>
      </c>
      <c r="C40" s="178" t="s">
        <v>139</v>
      </c>
      <c r="D40" s="191">
        <v>8611372.5</v>
      </c>
    </row>
    <row r="41" spans="1:4" x14ac:dyDescent="0.25">
      <c r="A41" s="178"/>
      <c r="B41" s="178" t="s">
        <v>41</v>
      </c>
      <c r="C41" s="178" t="s">
        <v>145</v>
      </c>
      <c r="D41" s="191">
        <v>5162955</v>
      </c>
    </row>
    <row r="42" spans="1:4" x14ac:dyDescent="0.25">
      <c r="A42" s="178"/>
      <c r="B42" s="178" t="s">
        <v>252</v>
      </c>
      <c r="C42" s="178" t="s">
        <v>112</v>
      </c>
      <c r="D42" s="179">
        <v>1706906.25</v>
      </c>
    </row>
    <row r="43" spans="1:4" x14ac:dyDescent="0.25">
      <c r="A43" s="178"/>
      <c r="B43" s="178" t="s">
        <v>41</v>
      </c>
      <c r="C43" s="178" t="s">
        <v>304</v>
      </c>
      <c r="D43" s="179">
        <v>1419450</v>
      </c>
    </row>
    <row r="44" spans="1:4" x14ac:dyDescent="0.25">
      <c r="A44" s="178"/>
      <c r="B44" s="178" t="s">
        <v>78</v>
      </c>
      <c r="C44" s="178" t="s">
        <v>77</v>
      </c>
      <c r="D44" s="179">
        <v>652320</v>
      </c>
    </row>
    <row r="45" spans="1:4" x14ac:dyDescent="0.25">
      <c r="A45" s="178"/>
      <c r="B45" s="178" t="s">
        <v>263</v>
      </c>
      <c r="C45" s="178" t="s">
        <v>262</v>
      </c>
      <c r="D45" s="179">
        <v>239062.5</v>
      </c>
    </row>
    <row r="46" spans="1:4" x14ac:dyDescent="0.25">
      <c r="A46" s="175">
        <v>4</v>
      </c>
      <c r="B46" s="175"/>
      <c r="C46" s="176" t="s">
        <v>465</v>
      </c>
      <c r="D46" s="177"/>
    </row>
    <row r="47" spans="1:4" x14ac:dyDescent="0.25">
      <c r="A47" s="178"/>
      <c r="B47" s="178" t="s">
        <v>41</v>
      </c>
      <c r="C47" s="178" t="s">
        <v>19</v>
      </c>
      <c r="D47" s="179">
        <v>637381756.88</v>
      </c>
    </row>
    <row r="48" spans="1:4" x14ac:dyDescent="0.25">
      <c r="A48" s="178"/>
      <c r="B48" s="178" t="s">
        <v>48</v>
      </c>
      <c r="C48" s="178" t="s">
        <v>230</v>
      </c>
      <c r="D48" s="179">
        <v>68549992</v>
      </c>
    </row>
    <row r="49" spans="1:4" x14ac:dyDescent="0.25">
      <c r="A49" s="178"/>
      <c r="B49" s="178" t="s">
        <v>263</v>
      </c>
      <c r="C49" s="178" t="s">
        <v>262</v>
      </c>
      <c r="D49" s="179">
        <v>49672960</v>
      </c>
    </row>
    <row r="50" spans="1:4" x14ac:dyDescent="0.25">
      <c r="A50" s="178"/>
      <c r="B50" s="178" t="s">
        <v>65</v>
      </c>
      <c r="C50" s="178" t="s">
        <v>174</v>
      </c>
      <c r="D50" s="179">
        <v>6080781</v>
      </c>
    </row>
    <row r="51" spans="1:4" x14ac:dyDescent="0.25">
      <c r="A51" s="178"/>
      <c r="B51" s="178" t="s">
        <v>65</v>
      </c>
      <c r="C51" s="178" t="s">
        <v>64</v>
      </c>
      <c r="D51" s="179">
        <v>796145</v>
      </c>
    </row>
    <row r="52" spans="1:4" x14ac:dyDescent="0.25">
      <c r="A52" s="175">
        <v>5</v>
      </c>
      <c r="B52" s="178"/>
      <c r="C52" s="176" t="s">
        <v>266</v>
      </c>
      <c r="D52" s="177"/>
    </row>
    <row r="53" spans="1:4" x14ac:dyDescent="0.25">
      <c r="A53" s="178"/>
      <c r="B53" s="178" t="s">
        <v>41</v>
      </c>
      <c r="C53" s="178" t="s">
        <v>19</v>
      </c>
      <c r="D53" s="179">
        <v>158786753.31999999</v>
      </c>
    </row>
    <row r="54" spans="1:4" x14ac:dyDescent="0.25">
      <c r="A54" s="178"/>
      <c r="B54" s="178" t="s">
        <v>48</v>
      </c>
      <c r="C54" s="178" t="s">
        <v>230</v>
      </c>
      <c r="D54" s="179">
        <v>140168448.30000001</v>
      </c>
    </row>
    <row r="55" spans="1:4" x14ac:dyDescent="0.25">
      <c r="A55" s="178"/>
      <c r="B55" s="178" t="s">
        <v>41</v>
      </c>
      <c r="C55" s="178" t="s">
        <v>15</v>
      </c>
      <c r="D55" s="179">
        <v>126612818.05000001</v>
      </c>
    </row>
    <row r="56" spans="1:4" x14ac:dyDescent="0.25">
      <c r="A56" s="178"/>
      <c r="B56" s="178" t="s">
        <v>405</v>
      </c>
      <c r="C56" s="178" t="s">
        <v>404</v>
      </c>
      <c r="D56" s="179">
        <v>49256328.699999988</v>
      </c>
    </row>
    <row r="57" spans="1:4" x14ac:dyDescent="0.25">
      <c r="A57" s="178"/>
      <c r="B57" s="178" t="s">
        <v>41</v>
      </c>
      <c r="C57" s="178" t="s">
        <v>22</v>
      </c>
      <c r="D57" s="179">
        <v>48204720.480000019</v>
      </c>
    </row>
    <row r="58" spans="1:4" x14ac:dyDescent="0.25">
      <c r="A58" s="178"/>
      <c r="B58" s="178" t="s">
        <v>41</v>
      </c>
      <c r="C58" s="178" t="s">
        <v>460</v>
      </c>
      <c r="D58" s="179">
        <v>40661166.909999996</v>
      </c>
    </row>
    <row r="59" spans="1:4" x14ac:dyDescent="0.25">
      <c r="A59" s="178"/>
      <c r="B59" s="178" t="s">
        <v>65</v>
      </c>
      <c r="C59" s="178" t="s">
        <v>64</v>
      </c>
      <c r="D59" s="179">
        <v>29036044.280000001</v>
      </c>
    </row>
    <row r="60" spans="1:4" x14ac:dyDescent="0.25">
      <c r="A60" s="178"/>
      <c r="B60" s="178" t="s">
        <v>252</v>
      </c>
      <c r="C60" s="178" t="s">
        <v>112</v>
      </c>
      <c r="D60" s="179">
        <v>25729436.459999997</v>
      </c>
    </row>
    <row r="61" spans="1:4" x14ac:dyDescent="0.25">
      <c r="A61" s="178"/>
      <c r="B61" s="178" t="s">
        <v>41</v>
      </c>
      <c r="C61" s="178" t="s">
        <v>300</v>
      </c>
      <c r="D61" s="179">
        <v>25261063.899999995</v>
      </c>
    </row>
    <row r="62" spans="1:4" x14ac:dyDescent="0.25">
      <c r="A62" s="178"/>
      <c r="B62" s="178" t="s">
        <v>41</v>
      </c>
      <c r="C62" s="178" t="s">
        <v>99</v>
      </c>
      <c r="D62" s="179">
        <v>17316504.519999996</v>
      </c>
    </row>
    <row r="63" spans="1:4" x14ac:dyDescent="0.25">
      <c r="A63" s="178"/>
      <c r="B63" s="178" t="s">
        <v>94</v>
      </c>
      <c r="C63" s="178" t="s">
        <v>93</v>
      </c>
      <c r="D63" s="179">
        <v>13655250</v>
      </c>
    </row>
    <row r="64" spans="1:4" x14ac:dyDescent="0.25">
      <c r="A64" s="178"/>
      <c r="B64" s="178" t="s">
        <v>455</v>
      </c>
      <c r="C64" s="178" t="s">
        <v>454</v>
      </c>
      <c r="D64" s="179">
        <v>12506602.170000002</v>
      </c>
    </row>
    <row r="65" spans="1:4" x14ac:dyDescent="0.25">
      <c r="A65" s="178"/>
      <c r="B65" s="178" t="s">
        <v>53</v>
      </c>
      <c r="C65" s="178" t="s">
        <v>448</v>
      </c>
      <c r="D65" s="179">
        <v>11528816.520000001</v>
      </c>
    </row>
    <row r="66" spans="1:4" x14ac:dyDescent="0.25">
      <c r="A66" s="178"/>
      <c r="B66" s="178" t="s">
        <v>405</v>
      </c>
      <c r="C66" s="178" t="s">
        <v>425</v>
      </c>
      <c r="D66" s="179">
        <v>8204223.2999999998</v>
      </c>
    </row>
    <row r="67" spans="1:4" x14ac:dyDescent="0.25">
      <c r="A67" s="178"/>
      <c r="B67" s="178" t="s">
        <v>41</v>
      </c>
      <c r="C67" s="178" t="s">
        <v>244</v>
      </c>
      <c r="D67" s="179">
        <v>7603956.0499999998</v>
      </c>
    </row>
    <row r="68" spans="1:4" x14ac:dyDescent="0.25">
      <c r="A68" s="178"/>
      <c r="B68" s="178" t="s">
        <v>41</v>
      </c>
      <c r="C68" s="178" t="s">
        <v>145</v>
      </c>
      <c r="D68" s="179">
        <v>6561625</v>
      </c>
    </row>
    <row r="69" spans="1:4" x14ac:dyDescent="0.25">
      <c r="A69" s="178"/>
      <c r="B69" s="178" t="s">
        <v>252</v>
      </c>
      <c r="C69" s="178" t="s">
        <v>443</v>
      </c>
      <c r="D69" s="179">
        <v>6461952.7199999997</v>
      </c>
    </row>
    <row r="70" spans="1:4" x14ac:dyDescent="0.25">
      <c r="A70" s="178"/>
      <c r="B70" s="178" t="s">
        <v>187</v>
      </c>
      <c r="C70" s="178" t="s">
        <v>29</v>
      </c>
      <c r="D70" s="179">
        <v>4467206.2799999993</v>
      </c>
    </row>
    <row r="71" spans="1:4" x14ac:dyDescent="0.25">
      <c r="A71" s="178"/>
      <c r="B71" s="178" t="s">
        <v>436</v>
      </c>
      <c r="C71" s="178" t="s">
        <v>463</v>
      </c>
      <c r="D71" s="179">
        <v>3181187.0999999996</v>
      </c>
    </row>
    <row r="72" spans="1:4" x14ac:dyDescent="0.25">
      <c r="A72" s="178"/>
      <c r="B72" s="178" t="s">
        <v>41</v>
      </c>
      <c r="C72" s="178" t="s">
        <v>304</v>
      </c>
      <c r="D72" s="179">
        <v>1403667</v>
      </c>
    </row>
    <row r="73" spans="1:4" x14ac:dyDescent="0.25">
      <c r="A73" s="178"/>
      <c r="B73" s="178" t="s">
        <v>478</v>
      </c>
      <c r="C73" s="178" t="s">
        <v>462</v>
      </c>
      <c r="D73" s="179">
        <v>912631.86</v>
      </c>
    </row>
    <row r="74" spans="1:4" x14ac:dyDescent="0.25">
      <c r="A74" s="178"/>
      <c r="B74" s="178" t="s">
        <v>436</v>
      </c>
      <c r="C74" s="178" t="s">
        <v>435</v>
      </c>
      <c r="D74" s="179">
        <v>712092.24</v>
      </c>
    </row>
    <row r="75" spans="1:4" x14ac:dyDescent="0.25">
      <c r="A75" s="178"/>
      <c r="B75" s="178" t="s">
        <v>263</v>
      </c>
      <c r="C75" s="178" t="s">
        <v>262</v>
      </c>
      <c r="D75" s="179">
        <v>711807</v>
      </c>
    </row>
    <row r="76" spans="1:4" x14ac:dyDescent="0.25">
      <c r="A76" s="178"/>
      <c r="B76" s="178" t="s">
        <v>165</v>
      </c>
      <c r="C76" s="178" t="s">
        <v>164</v>
      </c>
      <c r="D76" s="179">
        <v>95000.1</v>
      </c>
    </row>
    <row r="77" spans="1:4" x14ac:dyDescent="0.25">
      <c r="A77" s="178"/>
      <c r="B77" s="178" t="s">
        <v>436</v>
      </c>
      <c r="C77" s="178" t="s">
        <v>438</v>
      </c>
      <c r="D77" s="179">
        <v>68891.679999999993</v>
      </c>
    </row>
    <row r="78" spans="1:4" x14ac:dyDescent="0.25">
      <c r="A78" s="178"/>
      <c r="B78" s="178" t="s">
        <v>65</v>
      </c>
      <c r="C78" s="178" t="s">
        <v>174</v>
      </c>
      <c r="D78" s="179">
        <v>42900</v>
      </c>
    </row>
    <row r="79" spans="1:4" ht="29.25" x14ac:dyDescent="0.25">
      <c r="A79" s="175">
        <v>6</v>
      </c>
      <c r="B79" s="178"/>
      <c r="C79" s="176" t="s">
        <v>472</v>
      </c>
      <c r="D79" s="177"/>
    </row>
    <row r="80" spans="1:4" x14ac:dyDescent="0.25">
      <c r="A80" s="178"/>
      <c r="B80" s="178" t="s">
        <v>41</v>
      </c>
      <c r="C80" s="178" t="s">
        <v>15</v>
      </c>
      <c r="D80" s="179">
        <v>325404958.07000005</v>
      </c>
    </row>
    <row r="81" spans="1:4" x14ac:dyDescent="0.25">
      <c r="A81" s="178"/>
      <c r="B81" s="178" t="s">
        <v>41</v>
      </c>
      <c r="C81" s="178" t="s">
        <v>162</v>
      </c>
      <c r="D81" s="179">
        <v>150715172</v>
      </c>
    </row>
    <row r="82" spans="1:4" x14ac:dyDescent="0.25">
      <c r="A82" s="178"/>
      <c r="B82" s="178" t="s">
        <v>252</v>
      </c>
      <c r="C82" s="178" t="s">
        <v>112</v>
      </c>
      <c r="D82" s="179">
        <v>60721164</v>
      </c>
    </row>
    <row r="83" spans="1:4" x14ac:dyDescent="0.25">
      <c r="A83" s="178"/>
      <c r="B83" s="178" t="s">
        <v>41</v>
      </c>
      <c r="C83" s="178" t="s">
        <v>19</v>
      </c>
      <c r="D83" s="179">
        <v>13230800</v>
      </c>
    </row>
    <row r="84" spans="1:4" x14ac:dyDescent="0.25">
      <c r="A84" s="178"/>
      <c r="B84" s="178" t="s">
        <v>41</v>
      </c>
      <c r="C84" s="178" t="s">
        <v>22</v>
      </c>
      <c r="D84" s="179">
        <v>7670726.0499999998</v>
      </c>
    </row>
    <row r="85" spans="1:4" x14ac:dyDescent="0.25">
      <c r="A85" s="178"/>
      <c r="B85" s="178" t="s">
        <v>53</v>
      </c>
      <c r="C85" s="178" t="s">
        <v>52</v>
      </c>
      <c r="D85" s="179">
        <v>3520000</v>
      </c>
    </row>
    <row r="86" spans="1:4" x14ac:dyDescent="0.25">
      <c r="A86" s="175">
        <v>7</v>
      </c>
      <c r="B86" s="178"/>
      <c r="C86" s="176" t="s">
        <v>411</v>
      </c>
      <c r="D86" s="177"/>
    </row>
    <row r="87" spans="1:4" x14ac:dyDescent="0.25">
      <c r="A87" s="178"/>
      <c r="B87" s="178" t="s">
        <v>41</v>
      </c>
      <c r="C87" s="178" t="s">
        <v>15</v>
      </c>
      <c r="D87" s="179">
        <v>527761538.3846429</v>
      </c>
    </row>
    <row r="88" spans="1:4" x14ac:dyDescent="0.25">
      <c r="A88" s="178"/>
      <c r="B88" s="178" t="s">
        <v>41</v>
      </c>
      <c r="C88" s="178" t="s">
        <v>99</v>
      </c>
      <c r="D88" s="179">
        <v>13998486</v>
      </c>
    </row>
    <row r="89" spans="1:4" x14ac:dyDescent="0.25">
      <c r="A89" s="178"/>
      <c r="B89" s="178" t="s">
        <v>41</v>
      </c>
      <c r="C89" s="178" t="s">
        <v>447</v>
      </c>
      <c r="D89" s="179">
        <v>1679196.6</v>
      </c>
    </row>
    <row r="90" spans="1:4" x14ac:dyDescent="0.25">
      <c r="A90" s="175">
        <v>8</v>
      </c>
      <c r="B90" s="178"/>
      <c r="C90" s="176" t="s">
        <v>395</v>
      </c>
      <c r="D90" s="177"/>
    </row>
    <row r="91" spans="1:4" x14ac:dyDescent="0.25">
      <c r="A91" s="178"/>
      <c r="B91" s="178" t="s">
        <v>41</v>
      </c>
      <c r="C91" s="178" t="s">
        <v>19</v>
      </c>
      <c r="D91" s="179">
        <v>250613826.36999997</v>
      </c>
    </row>
    <row r="92" spans="1:4" x14ac:dyDescent="0.25">
      <c r="A92" s="178"/>
      <c r="B92" s="178" t="s">
        <v>41</v>
      </c>
      <c r="C92" s="178" t="s">
        <v>15</v>
      </c>
      <c r="D92" s="179">
        <v>196306365.96000001</v>
      </c>
    </row>
    <row r="93" spans="1:4" x14ac:dyDescent="0.25">
      <c r="A93" s="178"/>
      <c r="B93" s="178" t="s">
        <v>187</v>
      </c>
      <c r="C93" s="178" t="s">
        <v>29</v>
      </c>
      <c r="D93" s="179">
        <v>16169799.15</v>
      </c>
    </row>
    <row r="94" spans="1:4" x14ac:dyDescent="0.25">
      <c r="A94" s="178"/>
      <c r="B94" s="178" t="s">
        <v>41</v>
      </c>
      <c r="C94" s="178" t="s">
        <v>22</v>
      </c>
      <c r="D94" s="179">
        <v>5654000</v>
      </c>
    </row>
    <row r="95" spans="1:4" x14ac:dyDescent="0.25">
      <c r="A95" s="178"/>
      <c r="B95" s="178" t="s">
        <v>405</v>
      </c>
      <c r="C95" s="178" t="s">
        <v>425</v>
      </c>
      <c r="D95" s="179">
        <v>4034175</v>
      </c>
    </row>
    <row r="96" spans="1:4" x14ac:dyDescent="0.25">
      <c r="A96" s="175">
        <v>9</v>
      </c>
      <c r="B96" s="178"/>
      <c r="C96" s="176" t="s">
        <v>390</v>
      </c>
      <c r="D96" s="177"/>
    </row>
    <row r="97" spans="1:4" x14ac:dyDescent="0.25">
      <c r="A97" s="178"/>
      <c r="B97" s="178" t="s">
        <v>41</v>
      </c>
      <c r="C97" s="178" t="s">
        <v>15</v>
      </c>
      <c r="D97" s="179">
        <v>304940800</v>
      </c>
    </row>
    <row r="98" spans="1:4" x14ac:dyDescent="0.25">
      <c r="A98" s="178"/>
      <c r="B98" s="178" t="s">
        <v>41</v>
      </c>
      <c r="C98" s="178" t="s">
        <v>19</v>
      </c>
      <c r="D98" s="179">
        <v>81543009.600000009</v>
      </c>
    </row>
    <row r="99" spans="1:4" x14ac:dyDescent="0.25">
      <c r="A99" s="178"/>
      <c r="B99" s="178" t="s">
        <v>94</v>
      </c>
      <c r="C99" s="178" t="s">
        <v>93</v>
      </c>
      <c r="D99" s="179">
        <v>72565618.099999994</v>
      </c>
    </row>
    <row r="100" spans="1:4" x14ac:dyDescent="0.25">
      <c r="A100" s="175">
        <v>10</v>
      </c>
      <c r="B100" s="178"/>
      <c r="C100" s="176" t="s">
        <v>470</v>
      </c>
      <c r="D100" s="177"/>
    </row>
    <row r="101" spans="1:4" x14ac:dyDescent="0.25">
      <c r="A101" s="178"/>
      <c r="B101" s="178" t="s">
        <v>41</v>
      </c>
      <c r="C101" s="178" t="s">
        <v>15</v>
      </c>
      <c r="D101" s="179">
        <v>448334000</v>
      </c>
    </row>
    <row r="102" spans="1:4" x14ac:dyDescent="0.25">
      <c r="A102" s="175">
        <v>11</v>
      </c>
      <c r="B102" s="178"/>
      <c r="C102" s="176" t="s">
        <v>56</v>
      </c>
      <c r="D102" s="177"/>
    </row>
    <row r="103" spans="1:4" x14ac:dyDescent="0.25">
      <c r="A103" s="178"/>
      <c r="B103" s="178" t="s">
        <v>41</v>
      </c>
      <c r="C103" s="178" t="s">
        <v>19</v>
      </c>
      <c r="D103" s="179">
        <v>109925840</v>
      </c>
    </row>
    <row r="104" spans="1:4" x14ac:dyDescent="0.25">
      <c r="A104" s="178"/>
      <c r="B104" s="178" t="s">
        <v>165</v>
      </c>
      <c r="C104" s="178" t="s">
        <v>164</v>
      </c>
      <c r="D104" s="179">
        <v>96633234</v>
      </c>
    </row>
    <row r="105" spans="1:4" x14ac:dyDescent="0.25">
      <c r="A105" s="178"/>
      <c r="B105" s="178" t="s">
        <v>41</v>
      </c>
      <c r="C105" s="178" t="s">
        <v>15</v>
      </c>
      <c r="D105" s="179">
        <v>41765700</v>
      </c>
    </row>
    <row r="106" spans="1:4" x14ac:dyDescent="0.25">
      <c r="A106" s="178"/>
      <c r="B106" s="178" t="s">
        <v>41</v>
      </c>
      <c r="C106" s="178" t="s">
        <v>99</v>
      </c>
      <c r="D106" s="179">
        <v>21235200</v>
      </c>
    </row>
    <row r="107" spans="1:4" x14ac:dyDescent="0.25">
      <c r="A107" s="178"/>
      <c r="B107" s="178" t="s">
        <v>53</v>
      </c>
      <c r="C107" s="178" t="s">
        <v>219</v>
      </c>
      <c r="D107" s="179">
        <v>10712576</v>
      </c>
    </row>
    <row r="108" spans="1:4" x14ac:dyDescent="0.25">
      <c r="A108" s="178"/>
      <c r="B108" s="178" t="s">
        <v>252</v>
      </c>
      <c r="C108" s="178" t="s">
        <v>112</v>
      </c>
      <c r="D108" s="179">
        <v>3825000</v>
      </c>
    </row>
    <row r="109" spans="1:4" x14ac:dyDescent="0.25">
      <c r="A109" s="175">
        <v>12</v>
      </c>
      <c r="B109" s="178"/>
      <c r="C109" s="176" t="s">
        <v>392</v>
      </c>
      <c r="D109" s="177"/>
    </row>
    <row r="110" spans="1:4" x14ac:dyDescent="0.25">
      <c r="A110" s="178"/>
      <c r="B110" s="178" t="s">
        <v>53</v>
      </c>
      <c r="C110" s="178" t="s">
        <v>393</v>
      </c>
      <c r="D110" s="179">
        <v>105761108.60000001</v>
      </c>
    </row>
    <row r="111" spans="1:4" x14ac:dyDescent="0.25">
      <c r="A111" s="178"/>
      <c r="B111" s="178" t="s">
        <v>53</v>
      </c>
      <c r="C111" s="178" t="s">
        <v>397</v>
      </c>
      <c r="D111" s="179">
        <v>26783929.800000004</v>
      </c>
    </row>
    <row r="112" spans="1:4" x14ac:dyDescent="0.25">
      <c r="A112" s="178"/>
      <c r="B112" s="178" t="s">
        <v>53</v>
      </c>
      <c r="C112" s="178" t="s">
        <v>448</v>
      </c>
      <c r="D112" s="179">
        <v>16952014</v>
      </c>
    </row>
    <row r="113" spans="1:4" x14ac:dyDescent="0.25">
      <c r="A113" s="178"/>
      <c r="B113" s="178" t="s">
        <v>53</v>
      </c>
      <c r="C113" s="178" t="s">
        <v>391</v>
      </c>
      <c r="D113" s="179">
        <v>7541081.7999999998</v>
      </c>
    </row>
    <row r="114" spans="1:4" x14ac:dyDescent="0.25">
      <c r="A114" s="178"/>
      <c r="B114" s="178" t="s">
        <v>53</v>
      </c>
      <c r="C114" s="178" t="s">
        <v>412</v>
      </c>
      <c r="D114" s="179">
        <v>2814900</v>
      </c>
    </row>
    <row r="115" spans="1:4" x14ac:dyDescent="0.25">
      <c r="A115" s="178"/>
      <c r="B115" s="178" t="s">
        <v>53</v>
      </c>
      <c r="C115" s="178" t="s">
        <v>52</v>
      </c>
      <c r="D115" s="179">
        <v>666900</v>
      </c>
    </row>
    <row r="116" spans="1:4" x14ac:dyDescent="0.25">
      <c r="A116" s="178"/>
      <c r="B116" s="178" t="s">
        <v>53</v>
      </c>
      <c r="C116" s="180" t="s">
        <v>393</v>
      </c>
      <c r="D116" s="179">
        <v>240081.408</v>
      </c>
    </row>
    <row r="117" spans="1:4" x14ac:dyDescent="0.25">
      <c r="A117" s="175">
        <v>14</v>
      </c>
      <c r="B117" s="178"/>
      <c r="C117" s="176" t="s">
        <v>71</v>
      </c>
      <c r="D117" s="177"/>
    </row>
    <row r="118" spans="1:4" x14ac:dyDescent="0.25">
      <c r="A118" s="178"/>
      <c r="B118" s="178" t="s">
        <v>41</v>
      </c>
      <c r="C118" s="178" t="s">
        <v>19</v>
      </c>
      <c r="D118" s="179">
        <v>42308750</v>
      </c>
    </row>
    <row r="119" spans="1:4" x14ac:dyDescent="0.25">
      <c r="A119" s="178"/>
      <c r="B119" s="178" t="s">
        <v>41</v>
      </c>
      <c r="C119" s="178" t="s">
        <v>15</v>
      </c>
      <c r="D119" s="179">
        <v>15535000</v>
      </c>
    </row>
    <row r="120" spans="1:4" x14ac:dyDescent="0.25">
      <c r="A120" s="178"/>
      <c r="B120" s="178" t="s">
        <v>41</v>
      </c>
      <c r="C120" s="178" t="s">
        <v>99</v>
      </c>
      <c r="D120" s="179">
        <v>14463781.640000001</v>
      </c>
    </row>
    <row r="121" spans="1:4" x14ac:dyDescent="0.25">
      <c r="A121" s="178"/>
      <c r="B121" s="178" t="s">
        <v>41</v>
      </c>
      <c r="C121" s="178" t="s">
        <v>75</v>
      </c>
      <c r="D121" s="179">
        <v>9103500</v>
      </c>
    </row>
    <row r="122" spans="1:4" x14ac:dyDescent="0.25">
      <c r="A122" s="178"/>
      <c r="B122" s="178" t="s">
        <v>41</v>
      </c>
      <c r="C122" s="178" t="s">
        <v>22</v>
      </c>
      <c r="D122" s="179">
        <v>1374000</v>
      </c>
    </row>
    <row r="123" spans="1:4" x14ac:dyDescent="0.25">
      <c r="A123" s="175">
        <v>15</v>
      </c>
      <c r="B123" s="178"/>
      <c r="C123" s="176" t="s">
        <v>193</v>
      </c>
      <c r="D123" s="177"/>
    </row>
    <row r="124" spans="1:4" x14ac:dyDescent="0.25">
      <c r="A124" s="178"/>
      <c r="B124" s="178" t="s">
        <v>41</v>
      </c>
      <c r="C124" s="178" t="s">
        <v>15</v>
      </c>
      <c r="D124" s="179">
        <v>53650886.5</v>
      </c>
    </row>
    <row r="125" spans="1:4" x14ac:dyDescent="0.25">
      <c r="A125" s="178"/>
      <c r="B125" s="178" t="s">
        <v>41</v>
      </c>
      <c r="C125" s="178" t="s">
        <v>22</v>
      </c>
      <c r="D125" s="179">
        <v>21609137</v>
      </c>
    </row>
    <row r="126" spans="1:4" x14ac:dyDescent="0.25">
      <c r="A126" s="175">
        <v>16</v>
      </c>
      <c r="B126" s="178"/>
      <c r="C126" s="176" t="s">
        <v>403</v>
      </c>
      <c r="D126" s="177"/>
    </row>
    <row r="127" spans="1:4" x14ac:dyDescent="0.25">
      <c r="A127" s="178"/>
      <c r="B127" s="178" t="s">
        <v>400</v>
      </c>
      <c r="C127" s="178" t="s">
        <v>399</v>
      </c>
      <c r="D127" s="179">
        <v>22881848</v>
      </c>
    </row>
    <row r="128" spans="1:4" x14ac:dyDescent="0.25">
      <c r="A128" s="175">
        <v>17</v>
      </c>
      <c r="B128" s="178"/>
      <c r="C128" s="176" t="s">
        <v>211</v>
      </c>
      <c r="D128" s="177"/>
    </row>
    <row r="129" spans="1:4" x14ac:dyDescent="0.25">
      <c r="A129" s="178"/>
      <c r="B129" s="178" t="s">
        <v>94</v>
      </c>
      <c r="C129" s="178" t="s">
        <v>93</v>
      </c>
      <c r="D129" s="179">
        <v>12262140.609999999</v>
      </c>
    </row>
    <row r="130" spans="1:4" x14ac:dyDescent="0.25">
      <c r="A130" s="178"/>
      <c r="B130" s="178" t="s">
        <v>41</v>
      </c>
      <c r="C130" s="178" t="s">
        <v>209</v>
      </c>
      <c r="D130" s="179">
        <v>4564000</v>
      </c>
    </row>
    <row r="131" spans="1:4" x14ac:dyDescent="0.25">
      <c r="A131" s="175">
        <v>18</v>
      </c>
      <c r="B131" s="178"/>
      <c r="C131" s="176" t="s">
        <v>205</v>
      </c>
      <c r="D131" s="177"/>
    </row>
    <row r="132" spans="1:4" x14ac:dyDescent="0.25">
      <c r="A132" s="178"/>
      <c r="B132" s="178" t="s">
        <v>41</v>
      </c>
      <c r="C132" s="178" t="s">
        <v>22</v>
      </c>
      <c r="D132" s="179">
        <v>7915951.6799999997</v>
      </c>
    </row>
    <row r="133" spans="1:4" x14ac:dyDescent="0.25">
      <c r="A133" s="178"/>
      <c r="B133" s="178" t="s">
        <v>41</v>
      </c>
      <c r="C133" s="178" t="s">
        <v>19</v>
      </c>
      <c r="D133" s="179">
        <v>5085000</v>
      </c>
    </row>
    <row r="134" spans="1:4" x14ac:dyDescent="0.25">
      <c r="A134" s="175">
        <v>19</v>
      </c>
      <c r="B134" s="178"/>
      <c r="C134" s="176" t="s">
        <v>186</v>
      </c>
      <c r="D134" s="177"/>
    </row>
    <row r="135" spans="1:4" x14ac:dyDescent="0.25">
      <c r="A135" s="178"/>
      <c r="B135" s="178" t="s">
        <v>41</v>
      </c>
      <c r="C135" s="178" t="s">
        <v>19</v>
      </c>
      <c r="D135" s="179">
        <v>5158576</v>
      </c>
    </row>
    <row r="136" spans="1:4" x14ac:dyDescent="0.25">
      <c r="A136" s="178"/>
      <c r="B136" s="178" t="s">
        <v>41</v>
      </c>
      <c r="C136" s="178" t="s">
        <v>15</v>
      </c>
      <c r="D136" s="179">
        <v>5136320</v>
      </c>
    </row>
    <row r="137" spans="1:4" x14ac:dyDescent="0.25">
      <c r="A137" s="175">
        <v>20</v>
      </c>
      <c r="B137" s="178"/>
      <c r="C137" s="176" t="s">
        <v>51</v>
      </c>
      <c r="D137" s="177"/>
    </row>
    <row r="138" spans="1:4" x14ac:dyDescent="0.25">
      <c r="A138" s="178"/>
      <c r="B138" s="178" t="s">
        <v>53</v>
      </c>
      <c r="C138" s="178" t="s">
        <v>52</v>
      </c>
      <c r="D138" s="179">
        <v>6578756</v>
      </c>
    </row>
    <row r="139" spans="1:4" x14ac:dyDescent="0.25">
      <c r="A139" s="178"/>
      <c r="B139" s="178" t="s">
        <v>48</v>
      </c>
      <c r="C139" s="178" t="s">
        <v>47</v>
      </c>
      <c r="D139" s="179">
        <v>404736</v>
      </c>
    </row>
    <row r="140" spans="1:4" x14ac:dyDescent="0.25">
      <c r="A140" s="175">
        <v>22</v>
      </c>
      <c r="B140" s="178"/>
      <c r="C140" s="176" t="s">
        <v>91</v>
      </c>
      <c r="D140" s="177"/>
    </row>
    <row r="141" spans="1:4" x14ac:dyDescent="0.25">
      <c r="A141" s="178"/>
      <c r="B141" s="178" t="s">
        <v>41</v>
      </c>
      <c r="C141" s="178" t="s">
        <v>15</v>
      </c>
      <c r="D141" s="179">
        <v>3095308.5</v>
      </c>
    </row>
    <row r="142" spans="1:4" x14ac:dyDescent="0.25">
      <c r="A142" s="178"/>
      <c r="B142" s="178" t="s">
        <v>41</v>
      </c>
      <c r="C142" s="178" t="s">
        <v>19</v>
      </c>
      <c r="D142" s="179">
        <v>1260600</v>
      </c>
    </row>
    <row r="143" spans="1:4" x14ac:dyDescent="0.25">
      <c r="A143" s="178"/>
      <c r="B143" s="178" t="s">
        <v>41</v>
      </c>
      <c r="C143" s="178" t="s">
        <v>75</v>
      </c>
      <c r="D143" s="179">
        <v>1020000</v>
      </c>
    </row>
    <row r="144" spans="1:4" x14ac:dyDescent="0.25">
      <c r="A144" s="178"/>
      <c r="B144" s="178" t="s">
        <v>41</v>
      </c>
      <c r="C144" s="180" t="s">
        <v>118</v>
      </c>
      <c r="D144" s="179">
        <v>88125</v>
      </c>
    </row>
    <row r="145" spans="1:4" x14ac:dyDescent="0.25">
      <c r="A145" s="175">
        <v>23</v>
      </c>
      <c r="B145" s="178"/>
      <c r="C145" s="176" t="s">
        <v>464</v>
      </c>
      <c r="D145" s="177"/>
    </row>
    <row r="146" spans="1:4" x14ac:dyDescent="0.25">
      <c r="A146" s="178"/>
      <c r="B146" s="178" t="s">
        <v>53</v>
      </c>
      <c r="C146" s="178" t="s">
        <v>448</v>
      </c>
      <c r="D146" s="179">
        <v>4934720</v>
      </c>
    </row>
    <row r="147" spans="1:4" x14ac:dyDescent="0.25">
      <c r="A147" s="175">
        <v>24</v>
      </c>
      <c r="B147" s="178"/>
      <c r="C147" s="176" t="s">
        <v>196</v>
      </c>
      <c r="D147" s="177"/>
    </row>
    <row r="148" spans="1:4" x14ac:dyDescent="0.25">
      <c r="A148" s="178"/>
      <c r="B148" s="178" t="s">
        <v>41</v>
      </c>
      <c r="C148" s="178" t="s">
        <v>19</v>
      </c>
      <c r="D148" s="179">
        <v>2873700</v>
      </c>
    </row>
    <row r="149" spans="1:4" x14ac:dyDescent="0.25">
      <c r="A149" s="175">
        <v>25</v>
      </c>
      <c r="B149" s="178"/>
      <c r="C149" s="176" t="s">
        <v>227</v>
      </c>
      <c r="D149" s="177"/>
    </row>
    <row r="150" spans="1:4" x14ac:dyDescent="0.25">
      <c r="A150" s="178"/>
      <c r="B150" s="178" t="s">
        <v>41</v>
      </c>
      <c r="C150" s="178" t="s">
        <v>19</v>
      </c>
      <c r="D150" s="179">
        <v>2597000</v>
      </c>
    </row>
    <row r="151" spans="1:4" x14ac:dyDescent="0.25">
      <c r="A151" s="175">
        <v>26</v>
      </c>
      <c r="B151" s="178"/>
      <c r="C151" s="176" t="s">
        <v>458</v>
      </c>
      <c r="D151" s="177"/>
    </row>
    <row r="152" spans="1:4" x14ac:dyDescent="0.25">
      <c r="A152" s="178"/>
      <c r="B152" s="178" t="s">
        <v>41</v>
      </c>
      <c r="C152" s="178" t="s">
        <v>15</v>
      </c>
      <c r="D152" s="179">
        <v>1959551.66</v>
      </c>
    </row>
    <row r="153" spans="1:4" ht="29.25" x14ac:dyDescent="0.25">
      <c r="A153" s="175">
        <v>27</v>
      </c>
      <c r="B153" s="178"/>
      <c r="C153" s="176" t="s">
        <v>229</v>
      </c>
      <c r="D153" s="177"/>
    </row>
    <row r="154" spans="1:4" x14ac:dyDescent="0.25">
      <c r="A154" s="178"/>
      <c r="B154" s="178" t="s">
        <v>81</v>
      </c>
      <c r="C154" s="178" t="s">
        <v>139</v>
      </c>
      <c r="D154" s="179">
        <v>1652400</v>
      </c>
    </row>
    <row r="155" spans="1:4" x14ac:dyDescent="0.25">
      <c r="A155" s="175">
        <v>28</v>
      </c>
      <c r="B155" s="178"/>
      <c r="C155" s="176" t="s">
        <v>351</v>
      </c>
      <c r="D155" s="177"/>
    </row>
    <row r="156" spans="1:4" x14ac:dyDescent="0.25">
      <c r="A156" s="178"/>
      <c r="B156" s="178" t="s">
        <v>41</v>
      </c>
      <c r="C156" s="178" t="s">
        <v>244</v>
      </c>
      <c r="D156" s="179">
        <v>756000</v>
      </c>
    </row>
    <row r="157" spans="1:4" x14ac:dyDescent="0.25">
      <c r="A157" s="178"/>
      <c r="B157" s="178" t="s">
        <v>41</v>
      </c>
      <c r="C157" s="178" t="s">
        <v>145</v>
      </c>
      <c r="D157" s="179">
        <v>101332</v>
      </c>
    </row>
    <row r="158" spans="1:4" x14ac:dyDescent="0.25">
      <c r="A158" s="175">
        <v>29</v>
      </c>
      <c r="B158" s="178"/>
      <c r="C158" s="176" t="s">
        <v>419</v>
      </c>
      <c r="D158" s="177"/>
    </row>
    <row r="159" spans="1:4" x14ac:dyDescent="0.25">
      <c r="A159" s="178"/>
      <c r="B159" s="178" t="s">
        <v>53</v>
      </c>
      <c r="C159" s="178" t="s">
        <v>393</v>
      </c>
      <c r="D159" s="179">
        <v>452400</v>
      </c>
    </row>
    <row r="160" spans="1:4" x14ac:dyDescent="0.25">
      <c r="A160" s="175">
        <v>30</v>
      </c>
      <c r="B160" s="178"/>
      <c r="C160" s="176" t="s">
        <v>97</v>
      </c>
      <c r="D160" s="177"/>
    </row>
    <row r="161" spans="1:4" x14ac:dyDescent="0.25">
      <c r="A161" s="178"/>
      <c r="B161" s="178" t="s">
        <v>94</v>
      </c>
      <c r="C161" s="178" t="s">
        <v>93</v>
      </c>
      <c r="D161" s="179">
        <v>360000</v>
      </c>
    </row>
    <row r="162" spans="1:4" ht="29.25" x14ac:dyDescent="0.25">
      <c r="A162" s="175">
        <v>31</v>
      </c>
      <c r="B162" s="178"/>
      <c r="C162" s="176" t="s">
        <v>473</v>
      </c>
      <c r="D162" s="177"/>
    </row>
    <row r="163" spans="1:4" x14ac:dyDescent="0.25">
      <c r="A163" s="178"/>
      <c r="B163" s="178" t="s">
        <v>48</v>
      </c>
      <c r="C163" s="178" t="s">
        <v>230</v>
      </c>
      <c r="D163" s="179">
        <v>149600</v>
      </c>
    </row>
    <row r="164" spans="1:4" x14ac:dyDescent="0.25">
      <c r="A164" s="175">
        <v>32</v>
      </c>
      <c r="B164" s="178"/>
      <c r="C164" s="176" t="s">
        <v>216</v>
      </c>
      <c r="D164" s="177"/>
    </row>
    <row r="165" spans="1:4" x14ac:dyDescent="0.25">
      <c r="A165" s="178"/>
      <c r="B165" s="178" t="s">
        <v>65</v>
      </c>
      <c r="C165" s="178" t="s">
        <v>64</v>
      </c>
      <c r="D165" s="179">
        <v>140000</v>
      </c>
    </row>
    <row r="166" spans="1:4" x14ac:dyDescent="0.25">
      <c r="A166" s="175">
        <v>33</v>
      </c>
      <c r="B166" s="178"/>
      <c r="C166" s="176" t="s">
        <v>152</v>
      </c>
      <c r="D166" s="177"/>
    </row>
    <row r="167" spans="1:4" x14ac:dyDescent="0.25">
      <c r="A167" s="178"/>
      <c r="B167" s="178" t="s">
        <v>65</v>
      </c>
      <c r="C167" s="178" t="s">
        <v>174</v>
      </c>
      <c r="D167" s="179">
        <v>52000</v>
      </c>
    </row>
    <row r="168" spans="1:4" x14ac:dyDescent="0.25">
      <c r="A168" s="178"/>
      <c r="B168" s="178" t="s">
        <v>41</v>
      </c>
      <c r="C168" s="178" t="s">
        <v>19</v>
      </c>
      <c r="D168" s="179">
        <v>36160.74</v>
      </c>
    </row>
    <row r="169" spans="1:4" x14ac:dyDescent="0.25">
      <c r="A169" s="167"/>
      <c r="B169" s="167"/>
      <c r="C169" s="167" t="s">
        <v>474</v>
      </c>
      <c r="D169" s="171">
        <v>8469002742.9093027</v>
      </c>
    </row>
  </sheetData>
  <autoFilter ref="A2:D16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7"/>
  <sheetViews>
    <sheetView workbookViewId="0">
      <selection activeCell="B19" sqref="B4:B19"/>
    </sheetView>
  </sheetViews>
  <sheetFormatPr defaultRowHeight="15" x14ac:dyDescent="0.25"/>
  <cols>
    <col min="1" max="1" width="9.140625" style="183"/>
    <col min="2" max="2" width="42.42578125" style="181" customWidth="1"/>
    <col min="3" max="3" width="20.140625" style="182" customWidth="1"/>
    <col min="4" max="16384" width="9.140625" style="181"/>
  </cols>
  <sheetData>
    <row r="2" spans="1:3" ht="45" customHeight="1" x14ac:dyDescent="0.25">
      <c r="A2" s="167"/>
      <c r="B2" s="167" t="s">
        <v>471</v>
      </c>
      <c r="C2" s="167" t="s">
        <v>11</v>
      </c>
    </row>
    <row r="3" spans="1:3" x14ac:dyDescent="0.25">
      <c r="A3" s="186">
        <v>1</v>
      </c>
      <c r="B3" s="187" t="s">
        <v>388</v>
      </c>
      <c r="C3" s="190"/>
    </row>
    <row r="4" spans="1:3" x14ac:dyDescent="0.25">
      <c r="A4" s="202"/>
      <c r="B4" s="184" t="s">
        <v>18</v>
      </c>
      <c r="C4" s="189">
        <v>1085450382.8840003</v>
      </c>
    </row>
    <row r="5" spans="1:3" x14ac:dyDescent="0.25">
      <c r="A5" s="202"/>
      <c r="B5" s="184" t="s">
        <v>411</v>
      </c>
      <c r="C5" s="189">
        <v>508889388.69000006</v>
      </c>
    </row>
    <row r="6" spans="1:3" x14ac:dyDescent="0.25">
      <c r="A6" s="202"/>
      <c r="B6" s="184" t="s">
        <v>390</v>
      </c>
      <c r="C6" s="189">
        <v>459049427.70000005</v>
      </c>
    </row>
    <row r="7" spans="1:3" x14ac:dyDescent="0.25">
      <c r="A7" s="202"/>
      <c r="B7" s="184" t="s">
        <v>465</v>
      </c>
      <c r="C7" s="189">
        <v>376415094.88</v>
      </c>
    </row>
    <row r="8" spans="1:3" x14ac:dyDescent="0.25">
      <c r="A8" s="202"/>
      <c r="B8" s="184" t="s">
        <v>395</v>
      </c>
      <c r="C8" s="189">
        <v>322224871.48000002</v>
      </c>
    </row>
    <row r="9" spans="1:3" x14ac:dyDescent="0.25">
      <c r="A9" s="202"/>
      <c r="B9" s="184" t="s">
        <v>266</v>
      </c>
      <c r="C9" s="189">
        <v>289396965.03000009</v>
      </c>
    </row>
    <row r="10" spans="1:3" ht="30" x14ac:dyDescent="0.25">
      <c r="A10" s="202"/>
      <c r="B10" s="184" t="s">
        <v>472</v>
      </c>
      <c r="C10" s="189">
        <v>219184982.06999999</v>
      </c>
    </row>
    <row r="11" spans="1:3" x14ac:dyDescent="0.25">
      <c r="A11" s="202"/>
      <c r="B11" s="184" t="s">
        <v>392</v>
      </c>
      <c r="C11" s="189">
        <v>160093115.60799998</v>
      </c>
    </row>
    <row r="12" spans="1:3" x14ac:dyDescent="0.25">
      <c r="A12" s="202"/>
      <c r="B12" s="184" t="s">
        <v>67</v>
      </c>
      <c r="C12" s="189">
        <f>63666506.43+6876000</f>
        <v>70542506.430000007</v>
      </c>
    </row>
    <row r="13" spans="1:3" x14ac:dyDescent="0.25">
      <c r="A13" s="202"/>
      <c r="B13" s="184" t="s">
        <v>403</v>
      </c>
      <c r="C13" s="189">
        <v>22881848</v>
      </c>
    </row>
    <row r="14" spans="1:3" x14ac:dyDescent="0.25">
      <c r="A14" s="202"/>
      <c r="B14" s="184" t="s">
        <v>62</v>
      </c>
      <c r="C14" s="189">
        <v>13058126.74</v>
      </c>
    </row>
    <row r="15" spans="1:3" x14ac:dyDescent="0.25">
      <c r="A15" s="202"/>
      <c r="B15" s="184" t="s">
        <v>211</v>
      </c>
      <c r="C15" s="189">
        <v>12262140.609999999</v>
      </c>
    </row>
    <row r="16" spans="1:3" x14ac:dyDescent="0.25">
      <c r="A16" s="202"/>
      <c r="B16" s="184" t="s">
        <v>464</v>
      </c>
      <c r="C16" s="189">
        <v>4934720</v>
      </c>
    </row>
    <row r="17" spans="1:3" x14ac:dyDescent="0.25">
      <c r="A17" s="202"/>
      <c r="B17" s="184" t="s">
        <v>458</v>
      </c>
      <c r="C17" s="189">
        <v>1959551.66</v>
      </c>
    </row>
    <row r="18" spans="1:3" x14ac:dyDescent="0.25">
      <c r="A18" s="202"/>
      <c r="B18" s="184" t="s">
        <v>419</v>
      </c>
      <c r="C18" s="189">
        <v>452400</v>
      </c>
    </row>
    <row r="19" spans="1:3" x14ac:dyDescent="0.25">
      <c r="A19" s="202"/>
      <c r="B19" s="184" t="s">
        <v>71</v>
      </c>
      <c r="C19" s="189">
        <v>156581.64000000001</v>
      </c>
    </row>
    <row r="20" spans="1:3" x14ac:dyDescent="0.25">
      <c r="A20" s="202">
        <v>2</v>
      </c>
      <c r="B20" s="187" t="s">
        <v>13</v>
      </c>
      <c r="C20" s="190"/>
    </row>
    <row r="21" spans="1:3" x14ac:dyDescent="0.25">
      <c r="A21" s="202"/>
      <c r="B21" s="184" t="s">
        <v>18</v>
      </c>
      <c r="C21" s="189">
        <v>709835560.5</v>
      </c>
    </row>
    <row r="22" spans="1:3" x14ac:dyDescent="0.25">
      <c r="A22" s="202"/>
      <c r="B22" s="184" t="s">
        <v>470</v>
      </c>
      <c r="C22" s="189">
        <v>448334000</v>
      </c>
    </row>
    <row r="23" spans="1:3" x14ac:dyDescent="0.25">
      <c r="A23" s="202"/>
      <c r="B23" s="184" t="s">
        <v>465</v>
      </c>
      <c r="C23" s="189">
        <v>380081540</v>
      </c>
    </row>
    <row r="24" spans="1:3" ht="30" x14ac:dyDescent="0.25">
      <c r="A24" s="202"/>
      <c r="B24" s="184" t="s">
        <v>472</v>
      </c>
      <c r="C24" s="189">
        <v>342077838.05000001</v>
      </c>
    </row>
    <row r="25" spans="1:3" x14ac:dyDescent="0.25">
      <c r="A25" s="202"/>
      <c r="B25" s="184" t="s">
        <v>395</v>
      </c>
      <c r="C25" s="189">
        <v>150553295</v>
      </c>
    </row>
    <row r="26" spans="1:3" x14ac:dyDescent="0.25">
      <c r="A26" s="202"/>
      <c r="B26" s="184" t="s">
        <v>51</v>
      </c>
      <c r="C26" s="189">
        <v>6983492</v>
      </c>
    </row>
    <row r="27" spans="1:3" x14ac:dyDescent="0.25">
      <c r="A27" s="202"/>
      <c r="B27" s="184" t="s">
        <v>62</v>
      </c>
      <c r="C27" s="189">
        <v>1577066.5178571427</v>
      </c>
    </row>
    <row r="28" spans="1:3" x14ac:dyDescent="0.25">
      <c r="A28" s="202"/>
      <c r="B28" s="184" t="s">
        <v>392</v>
      </c>
      <c r="C28" s="189">
        <v>666900</v>
      </c>
    </row>
    <row r="29" spans="1:3" x14ac:dyDescent="0.25">
      <c r="A29" s="202">
        <v>3</v>
      </c>
      <c r="B29" s="187" t="s">
        <v>58</v>
      </c>
      <c r="C29" s="190"/>
    </row>
    <row r="30" spans="1:3" x14ac:dyDescent="0.25">
      <c r="A30" s="202"/>
      <c r="B30" s="184" t="s">
        <v>62</v>
      </c>
      <c r="C30" s="189">
        <v>786281373.74000001</v>
      </c>
    </row>
    <row r="31" spans="1:3" x14ac:dyDescent="0.25">
      <c r="A31" s="202"/>
      <c r="B31" s="184" t="s">
        <v>475</v>
      </c>
      <c r="C31" s="189">
        <v>571834303.30480003</v>
      </c>
    </row>
    <row r="32" spans="1:3" x14ac:dyDescent="0.25">
      <c r="A32" s="202"/>
      <c r="B32" s="184" t="s">
        <v>56</v>
      </c>
      <c r="C32" s="185">
        <v>280864810</v>
      </c>
    </row>
    <row r="33" spans="1:3" x14ac:dyDescent="0.25">
      <c r="A33" s="202"/>
      <c r="B33" s="184" t="s">
        <v>71</v>
      </c>
      <c r="C33" s="185">
        <v>82628450</v>
      </c>
    </row>
    <row r="34" spans="1:3" x14ac:dyDescent="0.25">
      <c r="A34" s="202"/>
      <c r="B34" s="184" t="s">
        <v>193</v>
      </c>
      <c r="C34" s="185">
        <v>75260023.5</v>
      </c>
    </row>
    <row r="35" spans="1:3" x14ac:dyDescent="0.25">
      <c r="A35" s="202"/>
      <c r="B35" s="184" t="s">
        <v>411</v>
      </c>
      <c r="C35" s="185">
        <v>34549832.294642851</v>
      </c>
    </row>
    <row r="36" spans="1:3" x14ac:dyDescent="0.25">
      <c r="A36" s="202"/>
      <c r="B36" s="184" t="s">
        <v>186</v>
      </c>
      <c r="C36" s="185">
        <v>10294896</v>
      </c>
    </row>
    <row r="37" spans="1:3" x14ac:dyDescent="0.25">
      <c r="A37" s="202"/>
      <c r="B37" s="184" t="s">
        <v>205</v>
      </c>
      <c r="C37" s="185">
        <v>7915951.6799999997</v>
      </c>
    </row>
    <row r="38" spans="1:3" x14ac:dyDescent="0.25">
      <c r="A38" s="202"/>
      <c r="B38" s="184" t="s">
        <v>211</v>
      </c>
      <c r="C38" s="185">
        <v>4564000</v>
      </c>
    </row>
    <row r="39" spans="1:3" x14ac:dyDescent="0.25">
      <c r="A39" s="202"/>
      <c r="B39" s="184" t="s">
        <v>91</v>
      </c>
      <c r="C39" s="185">
        <v>3768015</v>
      </c>
    </row>
    <row r="40" spans="1:3" ht="30" x14ac:dyDescent="0.25">
      <c r="A40" s="202"/>
      <c r="B40" s="184" t="s">
        <v>196</v>
      </c>
      <c r="C40" s="185">
        <v>2873700</v>
      </c>
    </row>
    <row r="41" spans="1:3" x14ac:dyDescent="0.25">
      <c r="A41" s="202"/>
      <c r="B41" s="184" t="s">
        <v>227</v>
      </c>
      <c r="C41" s="185">
        <v>2597000</v>
      </c>
    </row>
    <row r="42" spans="1:3" ht="45" x14ac:dyDescent="0.25">
      <c r="A42" s="202"/>
      <c r="B42" s="184" t="s">
        <v>229</v>
      </c>
      <c r="C42" s="185">
        <v>1652400</v>
      </c>
    </row>
    <row r="43" spans="1:3" x14ac:dyDescent="0.25">
      <c r="A43" s="202"/>
      <c r="B43" s="184" t="s">
        <v>97</v>
      </c>
      <c r="C43" s="185">
        <v>360000</v>
      </c>
    </row>
    <row r="44" spans="1:3" ht="30" x14ac:dyDescent="0.25">
      <c r="A44" s="202"/>
      <c r="B44" s="184" t="s">
        <v>473</v>
      </c>
      <c r="C44" s="185">
        <v>149600</v>
      </c>
    </row>
    <row r="45" spans="1:3" x14ac:dyDescent="0.25">
      <c r="A45" s="202"/>
      <c r="B45" s="184" t="s">
        <v>216</v>
      </c>
      <c r="C45" s="185">
        <v>140000</v>
      </c>
    </row>
    <row r="46" spans="1:3" x14ac:dyDescent="0.25">
      <c r="A46" s="202"/>
      <c r="B46" s="184" t="s">
        <v>152</v>
      </c>
      <c r="C46" s="185">
        <v>88160.739999999991</v>
      </c>
    </row>
    <row r="47" spans="1:3" x14ac:dyDescent="0.25">
      <c r="A47" s="202">
        <v>4</v>
      </c>
      <c r="B47" s="187" t="s">
        <v>240</v>
      </c>
      <c r="C47" s="190"/>
    </row>
    <row r="48" spans="1:3" x14ac:dyDescent="0.25">
      <c r="A48" s="202"/>
      <c r="B48" s="184" t="s">
        <v>266</v>
      </c>
      <c r="C48" s="189">
        <v>449754128.90999997</v>
      </c>
    </row>
    <row r="49" spans="1:3" x14ac:dyDescent="0.25">
      <c r="A49" s="202"/>
      <c r="B49" s="184" t="s">
        <v>62</v>
      </c>
      <c r="C49" s="189">
        <v>6103140</v>
      </c>
    </row>
    <row r="50" spans="1:3" x14ac:dyDescent="0.25">
      <c r="A50" s="202"/>
      <c r="B50" s="184" t="s">
        <v>475</v>
      </c>
      <c r="C50" s="189">
        <v>4108156.25</v>
      </c>
    </row>
    <row r="51" spans="1:3" x14ac:dyDescent="0.25">
      <c r="A51" s="202">
        <v>5</v>
      </c>
      <c r="B51" s="187" t="s">
        <v>342</v>
      </c>
      <c r="C51" s="188"/>
    </row>
    <row r="52" spans="1:3" x14ac:dyDescent="0.25">
      <c r="A52" s="202"/>
      <c r="B52" s="184" t="s">
        <v>475</v>
      </c>
      <c r="C52" s="189">
        <f>118199660+109179046</f>
        <v>227378706</v>
      </c>
    </row>
    <row r="53" spans="1:3" x14ac:dyDescent="0.25">
      <c r="A53" s="202"/>
      <c r="B53" s="184" t="s">
        <v>62</v>
      </c>
      <c r="C53" s="189">
        <v>80639500</v>
      </c>
    </row>
    <row r="54" spans="1:3" x14ac:dyDescent="0.25">
      <c r="A54" s="202"/>
      <c r="B54" s="184" t="s">
        <v>91</v>
      </c>
      <c r="C54" s="189">
        <v>1696018.5</v>
      </c>
    </row>
    <row r="55" spans="1:3" ht="30" x14ac:dyDescent="0.25">
      <c r="A55" s="202"/>
      <c r="B55" s="184" t="s">
        <v>351</v>
      </c>
      <c r="C55" s="189">
        <v>857332</v>
      </c>
    </row>
    <row r="56" spans="1:3" x14ac:dyDescent="0.25">
      <c r="A56" s="202">
        <v>6</v>
      </c>
      <c r="B56" s="187" t="s">
        <v>379</v>
      </c>
      <c r="C56" s="188"/>
    </row>
    <row r="57" spans="1:3" x14ac:dyDescent="0.25">
      <c r="A57" s="202"/>
      <c r="B57" s="184" t="s">
        <v>18</v>
      </c>
      <c r="C57" s="185">
        <v>177685700</v>
      </c>
    </row>
    <row r="58" spans="1:3" x14ac:dyDescent="0.25">
      <c r="A58" s="202"/>
      <c r="B58" s="184" t="s">
        <v>62</v>
      </c>
      <c r="C58" s="185">
        <v>43714000</v>
      </c>
    </row>
    <row r="59" spans="1:3" x14ac:dyDescent="0.25">
      <c r="A59" s="202"/>
      <c r="B59" s="184" t="s">
        <v>465</v>
      </c>
      <c r="C59" s="185">
        <v>5985000</v>
      </c>
    </row>
    <row r="60" spans="1:3" x14ac:dyDescent="0.25">
      <c r="A60" s="202">
        <v>7</v>
      </c>
      <c r="B60" s="187" t="s">
        <v>335</v>
      </c>
      <c r="C60" s="190"/>
    </row>
    <row r="61" spans="1:3" x14ac:dyDescent="0.25">
      <c r="A61" s="202"/>
      <c r="B61" s="184" t="s">
        <v>475</v>
      </c>
      <c r="C61" s="189">
        <v>8059062.5</v>
      </c>
    </row>
    <row r="62" spans="1:3" x14ac:dyDescent="0.25">
      <c r="A62" s="202"/>
      <c r="B62" s="184" t="s">
        <v>62</v>
      </c>
      <c r="C62" s="189">
        <v>1819935</v>
      </c>
    </row>
    <row r="63" spans="1:3" x14ac:dyDescent="0.25">
      <c r="A63" s="202">
        <v>8</v>
      </c>
      <c r="B63" s="187" t="s">
        <v>238</v>
      </c>
      <c r="C63" s="188"/>
    </row>
    <row r="64" spans="1:3" x14ac:dyDescent="0.25">
      <c r="A64" s="202"/>
      <c r="B64" s="184" t="s">
        <v>205</v>
      </c>
      <c r="C64" s="185">
        <v>5085000</v>
      </c>
    </row>
    <row r="65" spans="1:3" x14ac:dyDescent="0.25">
      <c r="A65" s="202">
        <v>9</v>
      </c>
      <c r="B65" s="187" t="s">
        <v>479</v>
      </c>
      <c r="C65" s="188"/>
    </row>
    <row r="66" spans="1:3" x14ac:dyDescent="0.25">
      <c r="A66" s="202"/>
      <c r="B66" s="184" t="s">
        <v>56</v>
      </c>
      <c r="C66" s="185">
        <v>3232740</v>
      </c>
    </row>
    <row r="67" spans="1:3" x14ac:dyDescent="0.25">
      <c r="A67" s="167"/>
      <c r="B67" s="167" t="s">
        <v>474</v>
      </c>
      <c r="C67" s="171">
        <v>8469002742.9093027</v>
      </c>
    </row>
  </sheetData>
  <autoFilter ref="A2:C6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4"/>
  <sheetViews>
    <sheetView topLeftCell="A10" workbookViewId="0">
      <selection activeCell="J13" sqref="J13"/>
    </sheetView>
  </sheetViews>
  <sheetFormatPr defaultRowHeight="15" x14ac:dyDescent="0.25"/>
  <cols>
    <col min="2" max="2" width="45.7109375" customWidth="1"/>
    <col min="3" max="3" width="20.7109375" customWidth="1"/>
  </cols>
  <sheetData>
    <row r="2" spans="1:3" ht="45.75" customHeight="1" x14ac:dyDescent="0.25">
      <c r="A2" s="167" t="s">
        <v>0</v>
      </c>
      <c r="B2" s="167" t="s">
        <v>476</v>
      </c>
      <c r="C2" s="167" t="s">
        <v>477</v>
      </c>
    </row>
    <row r="3" spans="1:3" x14ac:dyDescent="0.25">
      <c r="A3" s="168">
        <v>1</v>
      </c>
      <c r="B3" s="169" t="s">
        <v>18</v>
      </c>
      <c r="C3" s="170">
        <v>1972971643.3840001</v>
      </c>
    </row>
    <row r="4" spans="1:3" x14ac:dyDescent="0.25">
      <c r="A4" s="168">
        <v>2</v>
      </c>
      <c r="B4" s="169" t="s">
        <v>62</v>
      </c>
      <c r="C4" s="170">
        <v>933193141.99785697</v>
      </c>
    </row>
    <row r="5" spans="1:3" x14ac:dyDescent="0.25">
      <c r="A5" s="168">
        <v>3</v>
      </c>
      <c r="B5" s="169" t="s">
        <v>67</v>
      </c>
      <c r="C5" s="170">
        <f>756847074.4848+118199660+6876000</f>
        <v>881922734.48479998</v>
      </c>
    </row>
    <row r="6" spans="1:3" x14ac:dyDescent="0.25">
      <c r="A6" s="168">
        <v>4</v>
      </c>
      <c r="B6" s="169" t="s">
        <v>465</v>
      </c>
      <c r="C6" s="170">
        <v>762481634.88</v>
      </c>
    </row>
    <row r="7" spans="1:3" x14ac:dyDescent="0.25">
      <c r="A7" s="168">
        <v>5</v>
      </c>
      <c r="B7" s="169" t="s">
        <v>266</v>
      </c>
      <c r="C7" s="170">
        <v>739151093.93999982</v>
      </c>
    </row>
    <row r="8" spans="1:3" ht="30" x14ac:dyDescent="0.25">
      <c r="A8" s="168">
        <v>6</v>
      </c>
      <c r="B8" s="169" t="s">
        <v>472</v>
      </c>
      <c r="C8" s="170">
        <v>561262820.12000012</v>
      </c>
    </row>
    <row r="9" spans="1:3" x14ac:dyDescent="0.25">
      <c r="A9" s="168">
        <v>7</v>
      </c>
      <c r="B9" s="169" t="s">
        <v>411</v>
      </c>
      <c r="C9" s="170">
        <v>543439220.98464286</v>
      </c>
    </row>
    <row r="10" spans="1:3" x14ac:dyDescent="0.25">
      <c r="A10" s="168">
        <v>8</v>
      </c>
      <c r="B10" s="169" t="s">
        <v>395</v>
      </c>
      <c r="C10" s="170">
        <v>472778166.4799999</v>
      </c>
    </row>
    <row r="11" spans="1:3" x14ac:dyDescent="0.25">
      <c r="A11" s="168">
        <v>9</v>
      </c>
      <c r="B11" s="169" t="s">
        <v>390</v>
      </c>
      <c r="C11" s="170">
        <v>459049427.70000005</v>
      </c>
    </row>
    <row r="12" spans="1:3" x14ac:dyDescent="0.25">
      <c r="A12" s="168">
        <v>10</v>
      </c>
      <c r="B12" s="169" t="s">
        <v>470</v>
      </c>
      <c r="C12" s="170">
        <v>448334000</v>
      </c>
    </row>
    <row r="13" spans="1:3" x14ac:dyDescent="0.25">
      <c r="A13" s="168">
        <v>11</v>
      </c>
      <c r="B13" s="169" t="s">
        <v>56</v>
      </c>
      <c r="C13" s="170">
        <v>284097550</v>
      </c>
    </row>
    <row r="14" spans="1:3" x14ac:dyDescent="0.25">
      <c r="A14" s="168">
        <v>12</v>
      </c>
      <c r="B14" s="169" t="s">
        <v>392</v>
      </c>
      <c r="C14" s="170">
        <v>160760015.60799998</v>
      </c>
    </row>
    <row r="15" spans="1:3" x14ac:dyDescent="0.25">
      <c r="A15" s="168">
        <v>14</v>
      </c>
      <c r="B15" s="169" t="s">
        <v>71</v>
      </c>
      <c r="C15" s="170">
        <v>82785031.639999986</v>
      </c>
    </row>
    <row r="16" spans="1:3" x14ac:dyDescent="0.25">
      <c r="A16" s="168">
        <v>15</v>
      </c>
      <c r="B16" s="169" t="s">
        <v>193</v>
      </c>
      <c r="C16" s="170">
        <v>75260023.5</v>
      </c>
    </row>
    <row r="17" spans="1:3" x14ac:dyDescent="0.25">
      <c r="A17" s="168">
        <v>16</v>
      </c>
      <c r="B17" s="169" t="s">
        <v>403</v>
      </c>
      <c r="C17" s="170">
        <v>22881848</v>
      </c>
    </row>
    <row r="18" spans="1:3" x14ac:dyDescent="0.25">
      <c r="A18" s="168">
        <v>17</v>
      </c>
      <c r="B18" s="169" t="s">
        <v>211</v>
      </c>
      <c r="C18" s="170">
        <v>16826140.609999999</v>
      </c>
    </row>
    <row r="19" spans="1:3" x14ac:dyDescent="0.25">
      <c r="A19" s="168">
        <v>18</v>
      </c>
      <c r="B19" s="169" t="s">
        <v>205</v>
      </c>
      <c r="C19" s="170">
        <v>13000951.68</v>
      </c>
    </row>
    <row r="20" spans="1:3" x14ac:dyDescent="0.25">
      <c r="A20" s="168">
        <v>19</v>
      </c>
      <c r="B20" s="169" t="s">
        <v>186</v>
      </c>
      <c r="C20" s="170">
        <v>10294896</v>
      </c>
    </row>
    <row r="21" spans="1:3" x14ac:dyDescent="0.25">
      <c r="A21" s="168">
        <v>20</v>
      </c>
      <c r="B21" s="169" t="s">
        <v>51</v>
      </c>
      <c r="C21" s="170">
        <v>6983492</v>
      </c>
    </row>
    <row r="22" spans="1:3" x14ac:dyDescent="0.25">
      <c r="A22" s="168">
        <v>21</v>
      </c>
      <c r="B22" s="169" t="s">
        <v>91</v>
      </c>
      <c r="C22" s="170">
        <v>5464033.5</v>
      </c>
    </row>
    <row r="23" spans="1:3" x14ac:dyDescent="0.25">
      <c r="A23" s="168">
        <v>22</v>
      </c>
      <c r="B23" s="169" t="s">
        <v>464</v>
      </c>
      <c r="C23" s="170">
        <v>4934720</v>
      </c>
    </row>
    <row r="24" spans="1:3" ht="27" customHeight="1" x14ac:dyDescent="0.25">
      <c r="A24" s="168">
        <v>23</v>
      </c>
      <c r="B24" s="169" t="s">
        <v>196</v>
      </c>
      <c r="C24" s="170">
        <v>2873700</v>
      </c>
    </row>
    <row r="25" spans="1:3" x14ac:dyDescent="0.25">
      <c r="A25" s="168">
        <v>24</v>
      </c>
      <c r="B25" s="169" t="s">
        <v>227</v>
      </c>
      <c r="C25" s="170">
        <v>2597000</v>
      </c>
    </row>
    <row r="26" spans="1:3" x14ac:dyDescent="0.25">
      <c r="A26" s="168">
        <v>25</v>
      </c>
      <c r="B26" s="169" t="s">
        <v>458</v>
      </c>
      <c r="C26" s="170">
        <v>1959551.66</v>
      </c>
    </row>
    <row r="27" spans="1:3" ht="30" x14ac:dyDescent="0.25">
      <c r="A27" s="168">
        <v>26</v>
      </c>
      <c r="B27" s="169" t="s">
        <v>229</v>
      </c>
      <c r="C27" s="170">
        <v>1652400</v>
      </c>
    </row>
    <row r="28" spans="1:3" x14ac:dyDescent="0.25">
      <c r="A28" s="168">
        <v>27</v>
      </c>
      <c r="B28" s="169" t="s">
        <v>351</v>
      </c>
      <c r="C28" s="170">
        <v>857332</v>
      </c>
    </row>
    <row r="29" spans="1:3" x14ac:dyDescent="0.25">
      <c r="A29" s="168">
        <v>28</v>
      </c>
      <c r="B29" s="169" t="s">
        <v>419</v>
      </c>
      <c r="C29" s="170">
        <v>452400</v>
      </c>
    </row>
    <row r="30" spans="1:3" x14ac:dyDescent="0.25">
      <c r="A30" s="168">
        <v>29</v>
      </c>
      <c r="B30" s="169" t="s">
        <v>97</v>
      </c>
      <c r="C30" s="170">
        <v>360000</v>
      </c>
    </row>
    <row r="31" spans="1:3" ht="30" x14ac:dyDescent="0.25">
      <c r="A31" s="168">
        <v>30</v>
      </c>
      <c r="B31" s="169" t="s">
        <v>473</v>
      </c>
      <c r="C31" s="170">
        <v>149600</v>
      </c>
    </row>
    <row r="32" spans="1:3" x14ac:dyDescent="0.25">
      <c r="A32" s="168">
        <v>31</v>
      </c>
      <c r="B32" s="169" t="s">
        <v>216</v>
      </c>
      <c r="C32" s="170">
        <v>140000</v>
      </c>
    </row>
    <row r="33" spans="1:3" x14ac:dyDescent="0.25">
      <c r="A33" s="168">
        <v>32</v>
      </c>
      <c r="B33" s="169" t="s">
        <v>152</v>
      </c>
      <c r="C33" s="170">
        <v>88160.739999999991</v>
      </c>
    </row>
    <row r="34" spans="1:3" x14ac:dyDescent="0.25">
      <c r="A34" s="167"/>
      <c r="B34" s="167" t="s">
        <v>474</v>
      </c>
      <c r="C34" s="171">
        <f>SUM(C3:C33)</f>
        <v>8469002730.9092979</v>
      </c>
    </row>
  </sheetData>
  <autoFilter ref="A2:C3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Приложение 1</vt:lpstr>
      <vt:lpstr>по ОТП и ЕНС ТРУ</vt:lpstr>
      <vt:lpstr>ПК и ОТП</vt:lpstr>
      <vt:lpstr>в разрезе ОТП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Bainiyazova Aizhan (SKC)</dc:creator>
  <cp:lastModifiedBy>Mukhamedkaliyev Baurzhan (SKC)</cp:lastModifiedBy>
  <cp:lastPrinted>2023-11-16T05:53:19Z</cp:lastPrinted>
  <dcterms:created xsi:type="dcterms:W3CDTF">2023-11-08T10:26:22Z</dcterms:created>
  <dcterms:modified xsi:type="dcterms:W3CDTF">2023-11-16T06:02:20Z</dcterms:modified>
</cp:coreProperties>
</file>